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3"/>
  </bookViews>
  <sheets>
    <sheet name="BS" sheetId="1" r:id="rId1"/>
    <sheet name="CF" sheetId="2" r:id="rId2"/>
    <sheet name="IS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<sst xmlns="http://schemas.openxmlformats.org/spreadsheetml/2006/main" count="171" uniqueCount="129">
  <si>
    <t>AOKAM PERDANA BERHAD and its subsidiaries (2511-M)</t>
  </si>
  <si>
    <t>CONDENSED CONSOLIDATED BALANCE SHEET</t>
  </si>
  <si>
    <r>
      <t xml:space="preserve">For the </t>
    </r>
    <r>
      <rPr>
        <b/>
        <sz val="10"/>
        <color indexed="10"/>
        <rFont val="Times New Roman"/>
        <family val="1"/>
      </rPr>
      <t>fourth</t>
    </r>
    <r>
      <rPr>
        <b/>
        <sz val="10"/>
        <rFont val="Times New Roman"/>
        <family val="1"/>
      </rPr>
      <t xml:space="preserve"> quarter for the financial year end 30 June 2004</t>
    </r>
  </si>
  <si>
    <t>UNAUDITED</t>
  </si>
  <si>
    <t>AUDITED</t>
  </si>
  <si>
    <t>AS AT</t>
  </si>
  <si>
    <t>END OF</t>
  </si>
  <si>
    <t>PRECEDING</t>
  </si>
  <si>
    <t xml:space="preserve">CURRENT </t>
  </si>
  <si>
    <t xml:space="preserve">FINANCIAL </t>
  </si>
  <si>
    <t>QUARTER</t>
  </si>
  <si>
    <t>YEAR END</t>
  </si>
  <si>
    <t>31/06/2004</t>
  </si>
  <si>
    <t>30/06/2003</t>
  </si>
  <si>
    <t>RM'000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</si>
  <si>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</si>
  <si>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</si>
  <si>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</si>
  <si>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</si>
  <si>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</si>
  <si>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</si>
  <si>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</si>
  <si>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</si>
  <si>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</si>
  <si>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</si>
  <si>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Cash and Cash Equivalents</t>
  </si>
  <si>
    <t>Others</t>
  </si>
  <si>
    <t>Prepayments and deposits</t>
  </si>
  <si>
    <t>Other receivables</t>
  </si>
  <si>
    <t>Current Liabilities</t>
  </si>
  <si>
    <t>Trade payables</t>
  </si>
  <si>
    <t>Other payables</t>
  </si>
  <si>
    <t>Borrowings</t>
  </si>
  <si>
    <t>Provision for taxation</t>
  </si>
  <si>
    <t>Proposed dividend</t>
  </si>
  <si>
    <t>Acknowledgement of Obligation</t>
  </si>
  <si>
    <t>Restructured creditors</t>
  </si>
  <si>
    <t>Hire purchase creditors</t>
  </si>
  <si>
    <t>Net Current Assets/Current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</si>
  <si>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</si>
  <si>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</si>
  <si>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</si>
  <si>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</si>
  <si>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</si>
  <si>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</si>
  <si>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</si>
  <si>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Profit/(Losses)</t>
  </si>
  <si>
    <t>Minority Interests</t>
  </si>
  <si>
    <t>Long Term Borrowings</t>
  </si>
  <si>
    <t>Acknowledgement of obligation</t>
  </si>
  <si>
    <t>Other long term liabilities</t>
  </si>
  <si>
    <t>Deferred taxation</t>
  </si>
  <si>
    <t>Net tangible assets per share (RM)</t>
  </si>
  <si>
    <t xml:space="preserve">CONDENSED CONSOLIDATED INCOME STATEMENT </t>
  </si>
  <si>
    <r>
      <t xml:space="preserve">For the </t>
    </r>
    <r>
      <rPr>
        <b/>
        <sz val="10"/>
        <color indexed="10"/>
        <rFont val="Times New Roman"/>
        <family val="1"/>
      </rPr>
      <t>fourth</t>
    </r>
    <r>
      <rPr>
        <b/>
        <sz val="10"/>
        <rFont val="Times New Roman"/>
        <family val="1"/>
      </rPr>
      <t xml:space="preserve"> quarter of the financial year end 30 June  2004</t>
    </r>
  </si>
  <si>
    <t>Fourth Quarter</t>
  </si>
  <si>
    <t>Cummulative Quarter</t>
  </si>
  <si>
    <t>Current Year Quarter</t>
  </si>
  <si>
    <t>Preceeding Year Corresponding Quarter</t>
  </si>
  <si>
    <t>Current Year To Date</t>
  </si>
  <si>
    <t>Preceeding Year Corresponding Period</t>
  </si>
  <si>
    <t>RM 000'</t>
  </si>
  <si>
    <t>Revenue</t>
  </si>
  <si>
    <t>Operating Profit / (loss) before depreciation and other income</t>
  </si>
  <si>
    <t>Depreciation &amp; amortisation</t>
  </si>
  <si>
    <t>Finance Cost</t>
  </si>
  <si>
    <t>Other Income</t>
  </si>
  <si>
    <t xml:space="preserve">Profit / (Loss) after Interest &amp; Minority Interest </t>
  </si>
  <si>
    <t xml:space="preserve">Net Profit / (Loss) </t>
  </si>
  <si>
    <t>Earnings Per Share (sen)</t>
  </si>
  <si>
    <t>The above statement should be read in conjuction with the Annual Report for the year ended 30 June 2003.</t>
  </si>
  <si>
    <t xml:space="preserve">CONDENSED CONSOLIDATED CASH FLOW STATEMENT </t>
  </si>
  <si>
    <t>12 months ended</t>
  </si>
  <si>
    <t>Cash Flow from operating activities</t>
  </si>
  <si>
    <t>Loss before taxation</t>
  </si>
  <si>
    <t>Adjustments for:</t>
  </si>
  <si>
    <t>Depreciation</t>
  </si>
  <si>
    <t>Allowance for doubtful debts written back</t>
  </si>
  <si>
    <t>Allowance for acknowledgement of obligations transferred from subsidiaries</t>
  </si>
  <si>
    <t>Property, Plant &amp; Equipment written off</t>
  </si>
  <si>
    <t>Property, Plant &amp; Equipment written down</t>
  </si>
  <si>
    <t>(Gain) / Loss on disposal of Property, Plant &amp; Equipment</t>
  </si>
  <si>
    <t>Gain on disposal of reserved shares</t>
  </si>
  <si>
    <t>Allowance for diminution  in value of investment</t>
  </si>
  <si>
    <t>Allowance for amount due from subsidiaries</t>
  </si>
  <si>
    <t>Interest income</t>
  </si>
  <si>
    <t>Interest expense</t>
  </si>
  <si>
    <t>Provision for closure cost</t>
  </si>
  <si>
    <t>Provision for restructuring costs written back</t>
  </si>
  <si>
    <t>Operating Loss before working capital changes</t>
  </si>
  <si>
    <t>(Increase) / Decrease in working capital</t>
  </si>
  <si>
    <t>Trade &amp; Other receivables</t>
  </si>
  <si>
    <t>Trade &amp; Other payables</t>
  </si>
  <si>
    <t>Cash used in operations</t>
  </si>
  <si>
    <t>Interest paid</t>
  </si>
  <si>
    <t>Interest received</t>
  </si>
  <si>
    <t>Net cash used in operating activities</t>
  </si>
  <si>
    <t>Cash flows from investing activities</t>
  </si>
  <si>
    <t>Purchase of property , plant &amp; equipment</t>
  </si>
  <si>
    <t>Proceeds from disposal of property plant and equipment</t>
  </si>
  <si>
    <t>Net cash generated from / (used in) investing activities</t>
  </si>
  <si>
    <t>Cash flow from financing activities</t>
  </si>
  <si>
    <t>Advances from substantial shareholder</t>
  </si>
  <si>
    <t>Payment to hire purchase creditors</t>
  </si>
  <si>
    <t>Proceed of disposal of reserved shares</t>
  </si>
  <si>
    <t>Net cash generated from financing activities</t>
  </si>
  <si>
    <t>Net increase / (decrease) in cash &amp; cash equivalents</t>
  </si>
  <si>
    <r>
      <t xml:space="preserve">Cash &amp; cash equivalents at beginning of the </t>
    </r>
    <r>
      <rPr>
        <b/>
        <sz val="10"/>
        <color indexed="10"/>
        <rFont val="Times New Roman"/>
        <family val="1"/>
      </rPr>
      <t>year</t>
    </r>
  </si>
  <si>
    <t>Cash and cash equivalents at the end of the quarter</t>
  </si>
  <si>
    <t>Cash &amp; cash equivalents comprise:</t>
  </si>
  <si>
    <t>Cash and cash balances</t>
  </si>
  <si>
    <t>Deposits with licensed banks</t>
  </si>
  <si>
    <t xml:space="preserve">CONDENSED CONSOLIDATED STATEMENT OF CHANGES  IN  EQUITY </t>
  </si>
  <si>
    <r>
      <t xml:space="preserve">For the </t>
    </r>
    <r>
      <rPr>
        <b/>
        <sz val="10"/>
        <color indexed="10"/>
        <rFont val="Times New Roman"/>
        <family val="1"/>
      </rPr>
      <t>fourth</t>
    </r>
    <r>
      <rPr>
        <b/>
        <sz val="10"/>
        <rFont val="Times New Roman"/>
        <family val="1"/>
      </rPr>
      <t xml:space="preserve"> quarter for the financial year end </t>
    </r>
    <r>
      <rPr>
        <b/>
        <sz val="10"/>
        <color indexed="10"/>
        <rFont val="Times New Roman"/>
        <family val="1"/>
      </rPr>
      <t>30 June 2004</t>
    </r>
  </si>
  <si>
    <t>Accumulated Losses</t>
  </si>
  <si>
    <t>Prior Year Adjustment</t>
  </si>
  <si>
    <t>Total</t>
  </si>
  <si>
    <t>Group</t>
  </si>
  <si>
    <t>As at 1 July 2001</t>
  </si>
  <si>
    <t>Capital Reserve written off</t>
  </si>
  <si>
    <t>Net Loss for the year</t>
  </si>
  <si>
    <t>As at 1 July 2003</t>
  </si>
  <si>
    <t>Net Loss as at fourth quarter</t>
  </si>
  <si>
    <t>As at 30 June 2004</t>
  </si>
  <si>
    <r>
      <t xml:space="preserve">For the second quarter for the financial year ended </t>
    </r>
    <r>
      <rPr>
        <b/>
        <sz val="10"/>
        <color indexed="12"/>
        <rFont val="Times New Roman"/>
        <family val="1"/>
      </rPr>
      <t>30 June 2002</t>
    </r>
  </si>
  <si>
    <t>As at 1 July 2000</t>
  </si>
  <si>
    <t>As at 1 July 2002</t>
  </si>
  <si>
    <t>As at 30 June 2003</t>
  </si>
  <si>
    <t>The above statement should be read in conjunction with the Annual Report for the year ended 30 June 2003.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</si>
</sst>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_);\(0.00\)"/>
    <numFmt numFmtId="174" formatCode="_(* #,##0.000_);_(* \(#,##0.000\);_(* &quot;-&quot;_);_(@_)"/>
  </numFmts>
  <fonts count="13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2"/>
      <color indexed="12"/>
      <name val="Times New Roman"/>
      <family val="1"/>
    </font>
    <font>
      <u val="singleAccounting"/>
      <sz val="10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2" fontId="4" fillId="0" borderId="0" xfId="15" applyNumberFormat="1" applyFont="1" applyAlignment="1">
      <alignment/>
    </xf>
    <xf numFmtId="172" fontId="4" fillId="0" borderId="1" xfId="15" applyNumberFormat="1" applyFont="1" applyBorder="1" applyAlignment="1">
      <alignment/>
    </xf>
    <xf numFmtId="172" fontId="4" fillId="0" borderId="0" xfId="15" applyNumberFormat="1" applyFont="1" applyBorder="1" applyAlignment="1">
      <alignment/>
    </xf>
    <xf numFmtId="172" fontId="4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15" applyNumberFormat="1" applyFont="1" applyBorder="1" applyAlignment="1">
      <alignment horizontal="right"/>
    </xf>
    <xf numFmtId="172" fontId="4" fillId="0" borderId="0" xfId="15" applyNumberFormat="1" applyFont="1" applyAlignment="1">
      <alignment horizontal="left" inden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37" fontId="4" fillId="0" borderId="3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9" fontId="4" fillId="0" borderId="0" xfId="0" applyNumberFormat="1" applyFont="1" applyAlignment="1">
      <alignment/>
    </xf>
    <xf numFmtId="169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5" fontId="2" fillId="0" borderId="0" xfId="0" applyNumberFormat="1" applyFont="1" applyAlignment="1">
      <alignment/>
    </xf>
    <xf numFmtId="15" fontId="2" fillId="0" borderId="0" xfId="0" applyNumberFormat="1" applyFont="1" applyBorder="1" applyAlignment="1">
      <alignment/>
    </xf>
    <xf numFmtId="169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69" fontId="4" fillId="0" borderId="0" xfId="0" applyNumberFormat="1" applyFont="1" applyAlignment="1">
      <alignment vertical="center" wrapText="1"/>
    </xf>
    <xf numFmtId="169" fontId="4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4" fillId="0" borderId="4" xfId="0" applyNumberFormat="1" applyFont="1" applyBorder="1" applyAlignment="1">
      <alignment/>
    </xf>
    <xf numFmtId="169" fontId="4" fillId="0" borderId="0" xfId="0" applyNumberFormat="1" applyFont="1" applyBorder="1" applyAlignment="1">
      <alignment vertical="center" wrapText="1"/>
    </xf>
    <xf numFmtId="169" fontId="4" fillId="0" borderId="0" xfId="0" applyNumberFormat="1" applyFont="1" applyBorder="1" applyAlignment="1">
      <alignment horizontal="center" vertical="center"/>
    </xf>
    <xf numFmtId="169" fontId="4" fillId="0" borderId="5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169" fontId="2" fillId="0" borderId="0" xfId="0" applyNumberFormat="1" applyFont="1" applyAlignment="1">
      <alignment horizontal="center" vertical="center" wrapText="1"/>
    </xf>
    <xf numFmtId="169" fontId="2" fillId="0" borderId="0" xfId="0" applyNumberFormat="1" applyFont="1" applyBorder="1" applyAlignment="1">
      <alignment horizontal="center"/>
    </xf>
    <xf numFmtId="16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4" fillId="0" borderId="0" xfId="0" applyNumberFormat="1" applyFont="1" applyAlignment="1">
      <alignment/>
    </xf>
    <xf numFmtId="172" fontId="4" fillId="0" borderId="0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9" fontId="4" fillId="0" borderId="6" xfId="0" applyNumberFormat="1" applyFont="1" applyBorder="1" applyAlignment="1">
      <alignment horizontal="center" vertical="center"/>
    </xf>
    <xf numFmtId="169" fontId="4" fillId="0" borderId="2" xfId="0" applyNumberFormat="1" applyFont="1" applyBorder="1" applyAlignment="1">
      <alignment horizontal="center" vertical="center"/>
    </xf>
    <xf numFmtId="169" fontId="4" fillId="0" borderId="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169" fontId="4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69" fontId="4" fillId="0" borderId="6" xfId="0" applyNumberFormat="1" applyFont="1" applyBorder="1" applyAlignment="1">
      <alignment vertical="center" wrapText="1"/>
    </xf>
    <xf numFmtId="15" fontId="2" fillId="0" borderId="0" xfId="0" applyNumberFormat="1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zoomScale="75" zoomScaleNormal="75" workbookViewId="0" topLeftCell="A50">
      <selection activeCell="D80" sqref="D80"/>
    </sheetView>
  </sheetViews>
  <sheetFormatPr defaultColWidth="9.140625" defaultRowHeight="12.75"/>
  <cols>
    <col min="2" max="2" width="4.00390625" style="0" customWidth="1"/>
    <col min="3" max="3" width="7.28125" style="0" customWidth="1"/>
    <col min="4" max="4" width="20.57421875" style="0" customWidth="1"/>
    <col min="5" max="5" width="18.140625" style="0" customWidth="1"/>
    <col min="6" max="6" width="13.7109375" style="0" customWidth="1"/>
    <col min="7" max="7" width="14.28125" style="0" customWidth="1"/>
  </cols>
  <sheetData>
    <row r="1" spans="1:7" ht="15.75">
      <c r="A1" s="64" t="s">
        <v>0</v>
      </c>
      <c r="B1" s="64"/>
      <c r="C1" s="64"/>
      <c r="D1" s="64"/>
      <c r="E1" s="64"/>
      <c r="F1" s="64"/>
      <c r="G1" s="64"/>
    </row>
    <row r="2" spans="1:7" ht="12.75">
      <c r="A2" s="65" t="s">
        <v>1</v>
      </c>
      <c r="B2" s="65"/>
      <c r="C2" s="65"/>
      <c r="D2" s="65"/>
      <c r="E2" s="65"/>
      <c r="F2" s="65"/>
      <c r="G2" s="65"/>
    </row>
    <row r="3" spans="1:7" ht="12.75">
      <c r="A3" s="65" t="s">
        <v>2</v>
      </c>
      <c r="B3" s="65"/>
      <c r="C3" s="65"/>
      <c r="D3" s="65"/>
      <c r="E3" s="65"/>
      <c r="F3" s="65"/>
      <c r="G3" s="65"/>
    </row>
    <row r="4" spans="1:7" ht="14.25" customHeight="1">
      <c r="A4" s="1"/>
      <c r="B4" s="1"/>
      <c r="C4" s="1"/>
      <c r="D4" s="1"/>
      <c r="E4" s="1"/>
      <c r="F4" s="1"/>
      <c r="G4" s="1"/>
    </row>
    <row r="5" spans="1:7" ht="12.75">
      <c r="A5" s="3"/>
      <c r="B5" s="3"/>
      <c r="C5" s="3"/>
      <c r="D5" s="3"/>
      <c r="E5" s="3"/>
      <c r="F5" s="4" t="s">
        <v>3</v>
      </c>
      <c r="G5" s="4" t="s">
        <v>4</v>
      </c>
    </row>
    <row r="6" spans="1:7" ht="12.75">
      <c r="A6" s="3"/>
      <c r="B6" s="3"/>
      <c r="C6" s="3"/>
      <c r="D6" s="3"/>
      <c r="E6" s="3"/>
      <c r="F6" s="2" t="s">
        <v>5</v>
      </c>
      <c r="G6" s="2" t="s">
        <v>5</v>
      </c>
    </row>
    <row r="7" spans="1:7" ht="12.75">
      <c r="A7" s="3"/>
      <c r="B7" s="3"/>
      <c r="C7" s="3"/>
      <c r="D7" s="3"/>
      <c r="E7" s="3"/>
      <c r="F7" s="2" t="s">
        <v>6</v>
      </c>
      <c r="G7" s="2" t="s">
        <v>7</v>
      </c>
    </row>
    <row r="8" spans="1:7" ht="12.75">
      <c r="A8" s="3"/>
      <c r="B8" s="3"/>
      <c r="C8" s="3"/>
      <c r="D8" s="3"/>
      <c r="E8" s="3"/>
      <c r="F8" s="2" t="s">
        <v>8</v>
      </c>
      <c r="G8" s="2" t="s">
        <v>9</v>
      </c>
    </row>
    <row r="9" spans="1:7" ht="12.75">
      <c r="A9" s="3"/>
      <c r="B9" s="3"/>
      <c r="C9" s="3"/>
      <c r="D9" s="3"/>
      <c r="E9" s="3"/>
      <c r="F9" s="2" t="s">
        <v>10</v>
      </c>
      <c r="G9" s="2" t="s">
        <v>11</v>
      </c>
    </row>
    <row r="10" spans="1:7" ht="12.75">
      <c r="A10" s="3"/>
      <c r="B10" s="3"/>
      <c r="C10" s="3"/>
      <c r="D10" s="3"/>
      <c r="E10" s="3"/>
      <c r="F10" s="5" t="s">
        <v>12</v>
      </c>
      <c r="G10" s="5" t="s">
        <v>13</v>
      </c>
    </row>
    <row r="11" spans="1:7" ht="4.5" customHeight="1">
      <c r="A11" s="3"/>
      <c r="B11" s="3"/>
      <c r="C11" s="3"/>
      <c r="D11" s="3"/>
      <c r="E11" s="3"/>
      <c r="F11" s="2"/>
      <c r="G11" s="3"/>
    </row>
    <row r="12" spans="1:7" ht="12.75">
      <c r="A12" s="3"/>
      <c r="B12" s="3"/>
      <c r="C12" s="3"/>
      <c r="D12" s="3"/>
      <c r="E12" s="3"/>
      <c r="F12" s="6" t="s">
        <v>14</v>
      </c>
      <c r="G12" s="6" t="s">
        <v>14</v>
      </c>
    </row>
    <row r="13" spans="1:7" ht="12.75">
      <c r="A13" s="7">
        <v>1</v>
      </c>
      <c r="B13" s="3" t="s">
        <v>15</v>
      </c>
      <c r="C13" s="3"/>
      <c r="D13" s="3"/>
      <c r="E13" s="3"/>
      <c r="F13" s="8">
        <v>0</v>
      </c>
      <c r="G13" s="8">
        <v>0</v>
      </c>
    </row>
    <row r="14" spans="1:7" ht="6.75" customHeight="1">
      <c r="A14" s="7"/>
      <c r="B14" s="3"/>
      <c r="C14" s="3"/>
      <c r="D14" s="3"/>
      <c r="E14" s="3"/>
      <c r="F14" s="8"/>
      <c r="G14" s="8"/>
    </row>
    <row r="15" spans="1:7" ht="12.75">
      <c r="A15" s="7">
        <v>2</v>
      </c>
      <c r="B15" s="3" t="s">
        <v>16</v>
      </c>
      <c r="C15" s="3"/>
      <c r="D15" s="3"/>
      <c r="E15" s="3"/>
      <c r="F15" s="8">
        <v>0</v>
      </c>
      <c r="G15" s="8">
        <v>0</v>
      </c>
    </row>
    <row r="16" spans="1:7" ht="6.75" customHeight="1">
      <c r="A16" s="7"/>
      <c r="B16" s="3"/>
      <c r="C16" s="3"/>
      <c r="D16" s="3"/>
      <c r="E16" s="3"/>
      <c r="F16" s="8"/>
      <c r="G16" s="8"/>
    </row>
    <row r="17" spans="1:7" ht="12.75">
      <c r="A17" s="7">
        <v>3</v>
      </c>
      <c r="B17" s="3" t="s">
        <v>17</v>
      </c>
      <c r="C17" s="3"/>
      <c r="D17" s="3"/>
      <c r="E17" s="3"/>
      <c r="F17" s="8">
        <v>0</v>
      </c>
      <c r="G17" s="8">
        <v>0</v>
      </c>
    </row>
    <row r="18" spans="1:7" ht="6.75" customHeight="1">
      <c r="A18" s="7"/>
      <c r="B18" s="3"/>
      <c r="C18" s="3"/>
      <c r="D18" s="3"/>
      <c r="E18" s="3"/>
      <c r="F18" s="8"/>
      <c r="G18" s="8"/>
    </row>
    <row r="19" spans="1:7" ht="12.75">
      <c r="A19" s="7">
        <v>4</v>
      </c>
      <c r="B19" s="3" t="s">
        <v>18</v>
      </c>
      <c r="C19" s="3"/>
      <c r="D19" s="3"/>
      <c r="E19" s="3"/>
      <c r="F19" s="8">
        <v>0</v>
      </c>
      <c r="G19" s="8">
        <v>0</v>
      </c>
    </row>
    <row r="20" spans="1:7" ht="6.75" customHeight="1">
      <c r="A20" s="7"/>
      <c r="B20" s="3"/>
      <c r="C20" s="3"/>
      <c r="D20" s="3"/>
      <c r="E20" s="3"/>
      <c r="F20" s="8"/>
      <c r="G20" s="8"/>
    </row>
    <row r="21" spans="1:7" ht="12.75">
      <c r="A21" s="7">
        <v>5</v>
      </c>
      <c r="B21" s="3" t="s">
        <v>19</v>
      </c>
      <c r="C21" s="3"/>
      <c r="D21" s="3"/>
      <c r="E21" s="3"/>
      <c r="F21" s="8">
        <v>0</v>
      </c>
      <c r="G21" s="8">
        <v>0</v>
      </c>
    </row>
    <row r="22" spans="1:7" ht="6.75" customHeight="1">
      <c r="A22" s="7"/>
      <c r="B22" s="3"/>
      <c r="C22" s="3"/>
      <c r="D22" s="3"/>
      <c r="E22" s="3"/>
      <c r="F22" s="8"/>
      <c r="G22" s="8"/>
    </row>
    <row r="23" spans="1:7" ht="12.75">
      <c r="A23" s="7">
        <v>6</v>
      </c>
      <c r="B23" s="3" t="s">
        <v>20</v>
      </c>
      <c r="C23" s="3"/>
      <c r="D23" s="3"/>
      <c r="E23" s="3"/>
      <c r="F23" s="8">
        <v>0</v>
      </c>
      <c r="G23" s="8">
        <v>0</v>
      </c>
    </row>
    <row r="24" spans="1:7" ht="9" customHeight="1">
      <c r="A24" s="7"/>
      <c r="B24" s="3"/>
      <c r="C24" s="3"/>
      <c r="D24" s="3"/>
      <c r="E24" s="3"/>
      <c r="F24" s="8"/>
      <c r="G24" s="8"/>
    </row>
    <row r="25" spans="1:7" ht="12.75">
      <c r="A25" s="7">
        <v>7</v>
      </c>
      <c r="B25" s="3" t="s">
        <v>21</v>
      </c>
      <c r="C25" s="3"/>
      <c r="D25" s="3"/>
      <c r="E25" s="3"/>
      <c r="F25" s="8">
        <v>0</v>
      </c>
      <c r="G25" s="8">
        <v>0</v>
      </c>
    </row>
    <row r="26" spans="1:7" ht="6.75" customHeight="1">
      <c r="A26" s="7"/>
      <c r="B26" s="3"/>
      <c r="C26" s="3"/>
      <c r="D26" s="3"/>
      <c r="E26" s="3"/>
      <c r="F26" s="8"/>
      <c r="G26" s="8"/>
    </row>
    <row r="27" spans="1:7" ht="12.75">
      <c r="A27" s="7">
        <v>8</v>
      </c>
      <c r="B27" s="3" t="s">
        <v>22</v>
      </c>
      <c r="C27" s="3"/>
      <c r="D27" s="3"/>
      <c r="E27" s="3"/>
      <c r="F27" s="8"/>
      <c r="G27" s="8"/>
    </row>
    <row r="28" spans="1:7" ht="6" customHeight="1">
      <c r="A28" s="7"/>
      <c r="B28" s="3"/>
      <c r="C28" s="3"/>
      <c r="D28" s="3"/>
      <c r="E28" s="3"/>
      <c r="F28" s="8"/>
      <c r="G28" s="8"/>
    </row>
    <row r="29" spans="1:7" ht="12.75">
      <c r="A29" s="7"/>
      <c r="B29" s="3"/>
      <c r="C29" s="3" t="s">
        <v>15</v>
      </c>
      <c r="D29" s="3"/>
      <c r="E29" s="3"/>
      <c r="F29" s="8">
        <v>14860</v>
      </c>
      <c r="G29" s="8">
        <v>18530</v>
      </c>
    </row>
    <row r="30" spans="1:7" ht="12.75">
      <c r="A30" s="7"/>
      <c r="B30" s="3"/>
      <c r="C30" s="3" t="s">
        <v>23</v>
      </c>
      <c r="D30" s="3"/>
      <c r="E30" s="3"/>
      <c r="F30" s="8">
        <v>4295</v>
      </c>
      <c r="G30" s="8">
        <v>4815</v>
      </c>
    </row>
    <row r="31" spans="1:7" ht="12.75">
      <c r="A31" s="7"/>
      <c r="B31" s="3"/>
      <c r="C31" s="3" t="s">
        <v>24</v>
      </c>
      <c r="D31" s="3"/>
      <c r="E31" s="3"/>
      <c r="F31" s="8">
        <v>261</v>
      </c>
      <c r="G31" s="8">
        <v>133</v>
      </c>
    </row>
    <row r="32" spans="1:7" ht="12.75">
      <c r="A32" s="7"/>
      <c r="B32" s="3"/>
      <c r="C32" s="3" t="s">
        <v>25</v>
      </c>
      <c r="D32" s="3"/>
      <c r="E32" s="3"/>
      <c r="F32" s="8">
        <v>507</v>
      </c>
      <c r="G32" s="8">
        <f>253+532</f>
        <v>785</v>
      </c>
    </row>
    <row r="33" spans="1:7" ht="12.75">
      <c r="A33" s="7"/>
      <c r="B33" s="3"/>
      <c r="C33" s="3" t="s">
        <v>26</v>
      </c>
      <c r="D33" s="3"/>
      <c r="E33" s="3"/>
      <c r="F33" s="8"/>
      <c r="G33" s="8"/>
    </row>
    <row r="34" spans="1:7" ht="12.75">
      <c r="A34" s="7"/>
      <c r="B34" s="3"/>
      <c r="C34" s="3"/>
      <c r="D34" s="3" t="s">
        <v>27</v>
      </c>
      <c r="E34" s="3"/>
      <c r="F34" s="8">
        <v>285</v>
      </c>
      <c r="G34" s="8">
        <f>134+164</f>
        <v>298</v>
      </c>
    </row>
    <row r="35" spans="1:7" ht="12.75">
      <c r="A35" s="7"/>
      <c r="B35" s="3"/>
      <c r="C35" s="3"/>
      <c r="D35" s="3" t="s">
        <v>28</v>
      </c>
      <c r="E35" s="3"/>
      <c r="F35" s="9">
        <v>1600</v>
      </c>
      <c r="G35" s="9">
        <v>1878</v>
      </c>
    </row>
    <row r="36" spans="1:7" ht="12.75">
      <c r="A36" s="7"/>
      <c r="B36" s="3"/>
      <c r="C36" s="3"/>
      <c r="D36" s="3"/>
      <c r="E36" s="3"/>
      <c r="F36" s="8">
        <f>SUM(F29:F35)</f>
        <v>21808</v>
      </c>
      <c r="G36" s="8">
        <f>SUM(G29:G35)</f>
        <v>26439</v>
      </c>
    </row>
    <row r="37" spans="1:7" ht="12.75">
      <c r="A37" s="7">
        <v>9</v>
      </c>
      <c r="B37" s="3" t="s">
        <v>29</v>
      </c>
      <c r="C37" s="3"/>
      <c r="D37" s="3"/>
      <c r="E37" s="3"/>
      <c r="F37" s="8"/>
      <c r="G37" s="8"/>
    </row>
    <row r="38" spans="1:7" ht="7.5" customHeight="1">
      <c r="A38" s="7"/>
      <c r="B38" s="3"/>
      <c r="C38" s="3"/>
      <c r="D38" s="3"/>
      <c r="E38" s="3"/>
      <c r="F38" s="8"/>
      <c r="G38" s="8"/>
    </row>
    <row r="39" spans="1:7" ht="12.75">
      <c r="A39" s="7"/>
      <c r="B39" s="3"/>
      <c r="C39" s="3" t="s">
        <v>30</v>
      </c>
      <c r="D39" s="3"/>
      <c r="E39" s="3"/>
      <c r="F39" s="8">
        <v>1152</v>
      </c>
      <c r="G39" s="8">
        <v>1257</v>
      </c>
    </row>
    <row r="40" spans="1:7" ht="12.75">
      <c r="A40" s="7"/>
      <c r="B40" s="3"/>
      <c r="C40" s="3" t="s">
        <v>31</v>
      </c>
      <c r="D40" s="3"/>
      <c r="E40" s="3"/>
      <c r="F40" s="8">
        <v>23874</v>
      </c>
      <c r="G40" s="8">
        <f>16587+5000</f>
        <v>21587</v>
      </c>
    </row>
    <row r="41" spans="1:7" ht="12.75">
      <c r="A41" s="7"/>
      <c r="B41" s="3"/>
      <c r="C41" s="3" t="s">
        <v>32</v>
      </c>
      <c r="D41" s="3"/>
      <c r="E41" s="3"/>
      <c r="F41" s="8">
        <v>82022</v>
      </c>
      <c r="G41" s="8">
        <f>48507+33515</f>
        <v>82022</v>
      </c>
    </row>
    <row r="42" spans="1:7" ht="12.75">
      <c r="A42" s="7"/>
      <c r="B42" s="3"/>
      <c r="C42" s="3" t="s">
        <v>33</v>
      </c>
      <c r="D42" s="3"/>
      <c r="E42" s="3"/>
      <c r="F42" s="8">
        <v>373</v>
      </c>
      <c r="G42" s="8">
        <v>373</v>
      </c>
    </row>
    <row r="43" spans="1:7" ht="12.75">
      <c r="A43" s="7"/>
      <c r="B43" s="3"/>
      <c r="C43" s="3" t="s">
        <v>34</v>
      </c>
      <c r="D43" s="3"/>
      <c r="E43" s="3"/>
      <c r="F43" s="10">
        <v>0</v>
      </c>
      <c r="G43" s="10">
        <v>0</v>
      </c>
    </row>
    <row r="44" spans="1:7" ht="12.75">
      <c r="A44" s="7"/>
      <c r="B44" s="3"/>
      <c r="C44" s="3" t="s">
        <v>35</v>
      </c>
      <c r="D44" s="3"/>
      <c r="E44" s="3"/>
      <c r="F44" s="10">
        <v>41511</v>
      </c>
      <c r="G44" s="10">
        <v>41511</v>
      </c>
    </row>
    <row r="45" spans="1:7" ht="12.75">
      <c r="A45" s="7"/>
      <c r="B45" s="3"/>
      <c r="C45" s="3" t="s">
        <v>26</v>
      </c>
      <c r="D45" s="3"/>
      <c r="E45" s="3"/>
      <c r="F45" s="10"/>
      <c r="G45" s="10"/>
    </row>
    <row r="46" spans="1:7" ht="12.75">
      <c r="A46" s="7"/>
      <c r="B46" s="3"/>
      <c r="C46" s="3"/>
      <c r="D46" s="3" t="s">
        <v>36</v>
      </c>
      <c r="E46" s="3"/>
      <c r="F46" s="10">
        <v>10940</v>
      </c>
      <c r="G46" s="10">
        <v>8598</v>
      </c>
    </row>
    <row r="47" spans="1:7" ht="12.75">
      <c r="A47" s="7"/>
      <c r="B47" s="3"/>
      <c r="C47" s="3"/>
      <c r="D47" s="3" t="s">
        <v>37</v>
      </c>
      <c r="E47" s="3"/>
      <c r="F47" s="9">
        <v>0</v>
      </c>
      <c r="G47" s="9">
        <v>0</v>
      </c>
    </row>
    <row r="48" spans="1:7" ht="12.75">
      <c r="A48" s="7"/>
      <c r="B48" s="3"/>
      <c r="C48" s="3"/>
      <c r="D48" s="3"/>
      <c r="E48" s="3"/>
      <c r="F48" s="10">
        <f>SUM(F39:F47)</f>
        <v>159872</v>
      </c>
      <c r="G48" s="10">
        <f>SUM(G39:G47)</f>
        <v>155348</v>
      </c>
    </row>
    <row r="49" spans="1:7" ht="9.75" customHeight="1">
      <c r="A49" s="7"/>
      <c r="B49" s="3"/>
      <c r="C49" s="3"/>
      <c r="D49" s="3"/>
      <c r="E49" s="3"/>
      <c r="F49" s="10"/>
      <c r="G49" s="10"/>
    </row>
    <row r="50" spans="1:7" ht="12.75">
      <c r="A50" s="7">
        <v>10</v>
      </c>
      <c r="B50" s="3" t="s">
        <v>38</v>
      </c>
      <c r="C50" s="3"/>
      <c r="D50" s="3"/>
      <c r="E50" s="3"/>
      <c r="F50" s="8">
        <f>SUM(F36-F48)</f>
        <v>-138064</v>
      </c>
      <c r="G50" s="8">
        <f>SUM(G36-G48)</f>
        <v>-128909</v>
      </c>
    </row>
    <row r="51" spans="1:7" ht="5.25" customHeight="1" thickBot="1">
      <c r="A51" s="7"/>
      <c r="B51" s="3"/>
      <c r="C51" s="3"/>
      <c r="D51" s="3"/>
      <c r="E51" s="3"/>
      <c r="F51" s="11"/>
      <c r="G51" s="11"/>
    </row>
    <row r="52" spans="1:7" ht="13.5" thickBot="1">
      <c r="A52" s="7"/>
      <c r="B52" s="3"/>
      <c r="C52" s="3"/>
      <c r="D52" s="3"/>
      <c r="E52" s="3"/>
      <c r="F52" s="11">
        <f>SUM(F13+F50)</f>
        <v>-138064</v>
      </c>
      <c r="G52" s="11">
        <f>SUM(G13+G50)</f>
        <v>-128909</v>
      </c>
    </row>
    <row r="53" spans="1:7" ht="9" customHeight="1">
      <c r="A53" s="7"/>
      <c r="B53" s="3"/>
      <c r="C53" s="3"/>
      <c r="D53" s="3"/>
      <c r="E53" s="3"/>
      <c r="F53" s="8"/>
      <c r="G53" s="8"/>
    </row>
    <row r="54" spans="1:7" ht="12.75">
      <c r="A54" s="7">
        <v>11</v>
      </c>
      <c r="B54" s="3" t="s">
        <v>39</v>
      </c>
      <c r="C54" s="3"/>
      <c r="D54" s="3"/>
      <c r="E54" s="3"/>
      <c r="F54" s="8"/>
      <c r="G54" s="8"/>
    </row>
    <row r="55" spans="1:7" ht="6" customHeight="1">
      <c r="A55" s="7"/>
      <c r="B55" s="3"/>
      <c r="C55" s="3"/>
      <c r="D55" s="3"/>
      <c r="E55" s="3"/>
      <c r="F55" s="8"/>
      <c r="G55" s="8"/>
    </row>
    <row r="56" spans="1:7" ht="12.75">
      <c r="A56" s="7"/>
      <c r="B56" s="3" t="s">
        <v>40</v>
      </c>
      <c r="C56" s="3"/>
      <c r="D56" s="3"/>
      <c r="E56" s="3"/>
      <c r="F56" s="8">
        <v>83415</v>
      </c>
      <c r="G56" s="8">
        <v>83415</v>
      </c>
    </row>
    <row r="57" spans="1:7" ht="12.75">
      <c r="A57" s="7"/>
      <c r="B57" s="3" t="s">
        <v>41</v>
      </c>
      <c r="C57" s="3"/>
      <c r="D57" s="3"/>
      <c r="E57" s="3"/>
      <c r="F57" s="8"/>
      <c r="G57" s="8"/>
    </row>
    <row r="58" spans="1:7" ht="12.75">
      <c r="A58" s="7"/>
      <c r="B58" s="3"/>
      <c r="C58" s="3" t="s">
        <v>42</v>
      </c>
      <c r="D58" s="3"/>
      <c r="E58" s="3"/>
      <c r="F58" s="8">
        <v>15</v>
      </c>
      <c r="G58" s="8">
        <v>15</v>
      </c>
    </row>
    <row r="59" spans="1:7" ht="12.75">
      <c r="A59" s="7"/>
      <c r="B59" s="3"/>
      <c r="C59" s="3" t="s">
        <v>43</v>
      </c>
      <c r="D59" s="3"/>
      <c r="E59" s="3"/>
      <c r="F59" s="8">
        <v>0</v>
      </c>
      <c r="G59" s="8">
        <v>0</v>
      </c>
    </row>
    <row r="60" spans="1:7" ht="12.75">
      <c r="A60" s="7"/>
      <c r="B60" s="3"/>
      <c r="C60" s="3" t="s">
        <v>44</v>
      </c>
      <c r="D60" s="3"/>
      <c r="E60" s="3"/>
      <c r="F60" s="8">
        <v>0</v>
      </c>
      <c r="G60" s="8">
        <v>0</v>
      </c>
    </row>
    <row r="61" spans="1:7" ht="12.75">
      <c r="A61" s="7"/>
      <c r="B61" s="3"/>
      <c r="C61" s="3" t="s">
        <v>45</v>
      </c>
      <c r="D61" s="3"/>
      <c r="E61" s="3"/>
      <c r="F61" s="8">
        <v>0</v>
      </c>
      <c r="G61" s="8">
        <v>0</v>
      </c>
    </row>
    <row r="62" spans="1:7" ht="12.75">
      <c r="A62" s="7"/>
      <c r="B62" s="3"/>
      <c r="C62" s="3" t="s">
        <v>46</v>
      </c>
      <c r="D62" s="3"/>
      <c r="E62" s="3"/>
      <c r="F62" s="9">
        <v>-221494</v>
      </c>
      <c r="G62" s="9">
        <v>-212339</v>
      </c>
    </row>
    <row r="63" spans="1:7" ht="12.75">
      <c r="A63" s="7"/>
      <c r="B63" s="3"/>
      <c r="C63" s="3"/>
      <c r="D63" s="3"/>
      <c r="E63" s="3"/>
      <c r="F63" s="8">
        <f>SUM(F56:F62)</f>
        <v>-138064</v>
      </c>
      <c r="G63" s="8">
        <f>SUM(G56:G62)</f>
        <v>-128909</v>
      </c>
    </row>
    <row r="64" spans="1:7" ht="7.5" customHeight="1">
      <c r="A64" s="7"/>
      <c r="B64" s="3"/>
      <c r="C64" s="3"/>
      <c r="D64" s="3"/>
      <c r="E64" s="3"/>
      <c r="F64" s="8"/>
      <c r="G64" s="8"/>
    </row>
    <row r="65" spans="1:7" ht="12.75">
      <c r="A65" s="7">
        <v>12</v>
      </c>
      <c r="B65" s="3" t="s">
        <v>47</v>
      </c>
      <c r="C65" s="3"/>
      <c r="D65" s="3"/>
      <c r="E65" s="3"/>
      <c r="F65" s="8">
        <v>0</v>
      </c>
      <c r="G65" s="8">
        <v>0</v>
      </c>
    </row>
    <row r="66" spans="1:7" ht="7.5" customHeight="1">
      <c r="A66" s="7"/>
      <c r="B66" s="3"/>
      <c r="C66" s="3"/>
      <c r="D66" s="3"/>
      <c r="E66" s="3"/>
      <c r="F66" s="8"/>
      <c r="G66" s="8"/>
    </row>
    <row r="67" spans="1:7" ht="12.75">
      <c r="A67" s="7">
        <v>13</v>
      </c>
      <c r="B67" s="3" t="s">
        <v>48</v>
      </c>
      <c r="C67" s="3"/>
      <c r="D67" s="3"/>
      <c r="E67" s="3"/>
      <c r="F67" s="8"/>
      <c r="G67" s="8"/>
    </row>
    <row r="68" spans="1:7" ht="12.75">
      <c r="A68" s="7"/>
      <c r="B68" s="3"/>
      <c r="C68" s="3" t="s">
        <v>32</v>
      </c>
      <c r="D68" s="3"/>
      <c r="E68" s="3"/>
      <c r="F68" s="8">
        <v>0</v>
      </c>
      <c r="G68" s="8">
        <v>0</v>
      </c>
    </row>
    <row r="69" spans="1:7" ht="12.75">
      <c r="A69" s="7"/>
      <c r="B69" s="3"/>
      <c r="C69" s="3" t="s">
        <v>49</v>
      </c>
      <c r="D69" s="3"/>
      <c r="E69" s="3"/>
      <c r="F69" s="9">
        <v>0</v>
      </c>
      <c r="G69" s="9">
        <v>0</v>
      </c>
    </row>
    <row r="70" spans="1:7" ht="12.75">
      <c r="A70" s="7"/>
      <c r="B70" s="3"/>
      <c r="C70" s="3"/>
      <c r="D70" s="3"/>
      <c r="E70" s="3"/>
      <c r="F70" s="8">
        <f>SUM(F68:F69)</f>
        <v>0</v>
      </c>
      <c r="G70" s="8">
        <f>SUM(G68:G69)</f>
        <v>0</v>
      </c>
    </row>
    <row r="71" spans="1:7" ht="7.5" customHeight="1">
      <c r="A71" s="7"/>
      <c r="B71" s="3"/>
      <c r="C71" s="3"/>
      <c r="D71" s="3"/>
      <c r="E71" s="3"/>
      <c r="F71" s="8"/>
      <c r="G71" s="8"/>
    </row>
    <row r="72" spans="1:7" ht="12.75">
      <c r="A72" s="7">
        <v>14</v>
      </c>
      <c r="B72" s="3" t="s">
        <v>50</v>
      </c>
      <c r="C72" s="3"/>
      <c r="D72" s="3"/>
      <c r="E72" s="3"/>
      <c r="F72" s="8">
        <v>0</v>
      </c>
      <c r="G72" s="8">
        <v>0</v>
      </c>
    </row>
    <row r="73" spans="1:7" ht="6.75" customHeight="1">
      <c r="A73" s="7"/>
      <c r="B73" s="3"/>
      <c r="C73" s="12"/>
      <c r="D73" s="12"/>
      <c r="E73" s="12"/>
      <c r="F73" s="10"/>
      <c r="G73" s="10"/>
    </row>
    <row r="74" spans="1:7" ht="12.75">
      <c r="A74" s="7">
        <v>15</v>
      </c>
      <c r="B74" s="3" t="s">
        <v>51</v>
      </c>
      <c r="C74" s="3"/>
      <c r="D74" s="3"/>
      <c r="E74" s="3"/>
      <c r="F74" s="8">
        <v>0</v>
      </c>
      <c r="G74" s="8">
        <v>0</v>
      </c>
    </row>
    <row r="75" spans="1:7" ht="6.75" customHeight="1" thickBot="1">
      <c r="A75" s="7"/>
      <c r="B75" s="3"/>
      <c r="C75" s="3"/>
      <c r="D75" s="3"/>
      <c r="E75" s="3"/>
      <c r="F75" s="11"/>
      <c r="G75" s="11"/>
    </row>
    <row r="76" spans="1:7" ht="13.5" thickBot="1">
      <c r="A76" s="7"/>
      <c r="B76" s="3"/>
      <c r="C76" s="3"/>
      <c r="D76" s="3"/>
      <c r="E76" s="3"/>
      <c r="F76" s="11">
        <f>SUM(F63+F68+F69)</f>
        <v>-138064</v>
      </c>
      <c r="G76" s="11">
        <f>SUM(G63+G68+G69)</f>
        <v>-128909</v>
      </c>
    </row>
    <row r="77" spans="1:7" ht="4.5" customHeight="1">
      <c r="A77" s="7"/>
      <c r="B77" s="3"/>
      <c r="C77" s="3"/>
      <c r="D77" s="3"/>
      <c r="E77" s="3"/>
      <c r="F77" s="8"/>
      <c r="G77" s="8"/>
    </row>
    <row r="78" spans="1:7" ht="12.75">
      <c r="A78" s="7">
        <v>16</v>
      </c>
      <c r="B78" s="3" t="s">
        <v>52</v>
      </c>
      <c r="C78" s="3"/>
      <c r="D78" s="3"/>
      <c r="E78" s="3"/>
      <c r="F78" s="13">
        <f>SUM(F63/F56)</f>
        <v>-1.6551459569621771</v>
      </c>
      <c r="G78" s="13">
        <f>SUM(G63/G56)</f>
        <v>-1.5453935143559312</v>
      </c>
    </row>
    <row r="79" spans="1:7" ht="6.75" customHeight="1">
      <c r="A79" s="7"/>
      <c r="B79" s="3"/>
      <c r="C79" s="3"/>
      <c r="D79" s="3"/>
      <c r="E79" s="3"/>
      <c r="F79" s="13"/>
      <c r="G79" s="13"/>
    </row>
    <row r="80" spans="1:7" ht="12.75">
      <c r="A80" s="53" t="s">
        <v>128</v>
      </c>
      <c r="B80" s="3"/>
      <c r="C80" s="3"/>
      <c r="D80" s="3"/>
      <c r="E80" s="3"/>
      <c r="F80" s="13"/>
      <c r="G80" s="13"/>
    </row>
    <row r="81" spans="1:7" ht="12.75">
      <c r="A81" s="7"/>
      <c r="B81" s="3"/>
      <c r="C81" s="3"/>
      <c r="D81" s="3"/>
      <c r="E81" s="3"/>
      <c r="F81" s="8"/>
      <c r="G81" s="14"/>
    </row>
    <row r="82" spans="1:7" ht="12.75">
      <c r="A82" s="7"/>
      <c r="B82" s="3"/>
      <c r="C82" s="3"/>
      <c r="D82" s="3"/>
      <c r="E82" s="3"/>
      <c r="F82" s="8"/>
      <c r="G82" s="8"/>
    </row>
  </sheetData>
  <mergeCells count="3">
    <mergeCell ref="A1:G1"/>
    <mergeCell ref="A2:G2"/>
    <mergeCell ref="A3:G3"/>
  </mergeCells>
  <printOptions/>
  <pageMargins left="1.09" right="0.75" top="0.7" bottom="0.75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workbookViewId="0" topLeftCell="A37">
      <selection activeCell="G63" sqref="G63"/>
    </sheetView>
  </sheetViews>
  <sheetFormatPr defaultColWidth="9.140625" defaultRowHeight="12.75"/>
  <cols>
    <col min="1" max="1" width="5.7109375" style="3" customWidth="1"/>
    <col min="2" max="2" width="3.28125" style="3" customWidth="1"/>
    <col min="3" max="3" width="3.00390625" style="3" customWidth="1"/>
    <col min="4" max="6" width="9.140625" style="3" customWidth="1"/>
    <col min="7" max="7" width="17.7109375" style="3" customWidth="1"/>
    <col min="8" max="8" width="11.57421875" style="3" bestFit="1" customWidth="1"/>
    <col min="9" max="9" width="0.71875" style="12" customWidth="1"/>
    <col min="10" max="10" width="11.57421875" style="3" bestFit="1" customWidth="1"/>
    <col min="11" max="16384" width="9.140625" style="3" customWidth="1"/>
  </cols>
  <sheetData>
    <row r="1" ht="15.75">
      <c r="B1" s="15" t="s">
        <v>0</v>
      </c>
    </row>
    <row r="2" ht="7.5" customHeight="1">
      <c r="B2" s="16"/>
    </row>
    <row r="3" ht="12.75">
      <c r="B3" s="16" t="s">
        <v>71</v>
      </c>
    </row>
    <row r="4" ht="12.75">
      <c r="B4" s="16" t="s">
        <v>2</v>
      </c>
    </row>
    <row r="5" spans="2:10" ht="12.75">
      <c r="B5" s="31"/>
      <c r="H5" s="75" t="s">
        <v>72</v>
      </c>
      <c r="I5" s="76"/>
      <c r="J5" s="75" t="s">
        <v>72</v>
      </c>
    </row>
    <row r="6" spans="2:10" ht="12.75">
      <c r="B6" s="31"/>
      <c r="H6" s="75"/>
      <c r="I6" s="76"/>
      <c r="J6" s="75"/>
    </row>
    <row r="7" spans="2:10" ht="12.75">
      <c r="B7" s="31"/>
      <c r="H7" s="75"/>
      <c r="I7" s="76"/>
      <c r="J7" s="75"/>
    </row>
    <row r="8" spans="8:15" ht="12.75">
      <c r="H8" s="32">
        <v>38168</v>
      </c>
      <c r="I8" s="33"/>
      <c r="J8" s="32">
        <v>37802</v>
      </c>
      <c r="L8"/>
      <c r="M8"/>
      <c r="N8"/>
      <c r="O8"/>
    </row>
    <row r="9" ht="9" customHeight="1"/>
    <row r="10" spans="8:10" ht="15">
      <c r="H10" s="34" t="s">
        <v>61</v>
      </c>
      <c r="I10" s="30"/>
      <c r="J10" s="34" t="s">
        <v>61</v>
      </c>
    </row>
    <row r="11" spans="2:10" ht="12.75">
      <c r="B11" s="16" t="s">
        <v>73</v>
      </c>
      <c r="H11" s="29"/>
      <c r="I11" s="30"/>
      <c r="J11" s="29"/>
    </row>
    <row r="12" spans="3:10" ht="12.75">
      <c r="C12" s="3" t="s">
        <v>74</v>
      </c>
      <c r="H12" s="29">
        <v>-9155</v>
      </c>
      <c r="I12" s="30"/>
      <c r="J12" s="29">
        <v>-12995</v>
      </c>
    </row>
    <row r="13" spans="3:10" ht="12.75">
      <c r="C13" s="3" t="s">
        <v>75</v>
      </c>
      <c r="H13" s="29"/>
      <c r="I13" s="30"/>
      <c r="J13" s="29"/>
    </row>
    <row r="14" spans="4:10" ht="12.75">
      <c r="D14" s="3" t="s">
        <v>76</v>
      </c>
      <c r="H14" s="29">
        <v>3670</v>
      </c>
      <c r="I14" s="30"/>
      <c r="J14" s="29">
        <v>3674</v>
      </c>
    </row>
    <row r="15" spans="4:10" ht="12.75">
      <c r="D15" s="3" t="s">
        <v>77</v>
      </c>
      <c r="H15" s="29">
        <v>0</v>
      </c>
      <c r="I15" s="30"/>
      <c r="J15" s="29">
        <v>0</v>
      </c>
    </row>
    <row r="16" spans="3:10" ht="12.75">
      <c r="C16" s="35"/>
      <c r="D16" s="77" t="s">
        <v>78</v>
      </c>
      <c r="E16" s="68"/>
      <c r="F16" s="68"/>
      <c r="G16" s="68"/>
      <c r="H16" s="72">
        <v>0</v>
      </c>
      <c r="I16" s="72"/>
      <c r="J16" s="72">
        <v>0</v>
      </c>
    </row>
    <row r="17" spans="2:10" ht="12.75">
      <c r="B17" s="35"/>
      <c r="C17" s="35"/>
      <c r="D17" s="68"/>
      <c r="E17" s="68"/>
      <c r="F17" s="68"/>
      <c r="G17" s="68"/>
      <c r="H17" s="72"/>
      <c r="I17" s="72"/>
      <c r="J17" s="72"/>
    </row>
    <row r="18" spans="2:10" ht="12.75">
      <c r="B18" s="35"/>
      <c r="C18" s="35"/>
      <c r="D18" s="3" t="s">
        <v>79</v>
      </c>
      <c r="E18" s="36"/>
      <c r="F18" s="36"/>
      <c r="G18" s="36"/>
      <c r="H18" s="37">
        <v>0</v>
      </c>
      <c r="I18" s="37"/>
      <c r="J18" s="37">
        <v>0</v>
      </c>
    </row>
    <row r="19" spans="4:10" ht="12.75">
      <c r="D19" s="3" t="s">
        <v>80</v>
      </c>
      <c r="H19" s="29">
        <v>0</v>
      </c>
      <c r="I19" s="30"/>
      <c r="J19" s="29">
        <v>0</v>
      </c>
    </row>
    <row r="20" spans="4:10" ht="12.75">
      <c r="D20" s="68" t="s">
        <v>81</v>
      </c>
      <c r="E20" s="68"/>
      <c r="F20" s="68"/>
      <c r="G20" s="68"/>
      <c r="H20" s="72">
        <v>-3</v>
      </c>
      <c r="I20" s="72"/>
      <c r="J20" s="72">
        <v>0</v>
      </c>
    </row>
    <row r="21" spans="4:10" ht="12.75">
      <c r="D21" s="68"/>
      <c r="E21" s="68"/>
      <c r="F21" s="68"/>
      <c r="G21" s="68"/>
      <c r="H21" s="72"/>
      <c r="I21" s="72"/>
      <c r="J21" s="72"/>
    </row>
    <row r="22" spans="4:10" ht="12.75">
      <c r="D22" s="3" t="s">
        <v>82</v>
      </c>
      <c r="H22" s="29">
        <v>0</v>
      </c>
      <c r="I22" s="30"/>
      <c r="J22" s="29">
        <v>0</v>
      </c>
    </row>
    <row r="23" spans="4:10" ht="12.75">
      <c r="D23" s="3" t="s">
        <v>83</v>
      </c>
      <c r="H23" s="29">
        <v>0</v>
      </c>
      <c r="I23" s="30"/>
      <c r="J23" s="29">
        <v>0</v>
      </c>
    </row>
    <row r="24" spans="4:10" ht="12.75">
      <c r="D24" s="3" t="s">
        <v>84</v>
      </c>
      <c r="H24" s="29"/>
      <c r="I24" s="30"/>
      <c r="J24" s="29">
        <v>0</v>
      </c>
    </row>
    <row r="25" spans="4:10" ht="12.75">
      <c r="D25" s="3" t="s">
        <v>85</v>
      </c>
      <c r="H25" s="29">
        <v>-3</v>
      </c>
      <c r="I25" s="30"/>
      <c r="J25" s="29">
        <v>-33</v>
      </c>
    </row>
    <row r="26" spans="4:10" ht="12.75">
      <c r="D26" s="3" t="s">
        <v>86</v>
      </c>
      <c r="H26" s="29">
        <v>5050</v>
      </c>
      <c r="I26" s="30"/>
      <c r="J26" s="29">
        <v>5014</v>
      </c>
    </row>
    <row r="27" spans="4:10" ht="12.75">
      <c r="D27" s="3" t="s">
        <v>87</v>
      </c>
      <c r="H27" s="29">
        <v>0</v>
      </c>
      <c r="I27" s="30"/>
      <c r="J27" s="29">
        <v>0</v>
      </c>
    </row>
    <row r="28" spans="4:10" ht="12.75">
      <c r="D28" s="3" t="s">
        <v>88</v>
      </c>
      <c r="H28" s="38">
        <v>0</v>
      </c>
      <c r="I28" s="30"/>
      <c r="J28" s="38">
        <v>0</v>
      </c>
    </row>
    <row r="29" spans="3:10" ht="12.75">
      <c r="C29" s="3" t="s">
        <v>89</v>
      </c>
      <c r="H29" s="29">
        <f>SUM(H12:H28)</f>
        <v>-441</v>
      </c>
      <c r="I29" s="29"/>
      <c r="J29" s="29">
        <f>SUM(J12:J28)</f>
        <v>-4340</v>
      </c>
    </row>
    <row r="30" spans="8:10" ht="9" customHeight="1">
      <c r="H30" s="29"/>
      <c r="I30" s="30"/>
      <c r="J30" s="29"/>
    </row>
    <row r="31" spans="3:10" ht="12.75">
      <c r="C31" s="3" t="s">
        <v>90</v>
      </c>
      <c r="H31" s="29"/>
      <c r="I31" s="30"/>
      <c r="J31" s="29"/>
    </row>
    <row r="32" spans="4:16" ht="12.75">
      <c r="D32" s="3" t="s">
        <v>23</v>
      </c>
      <c r="H32" s="29">
        <v>520</v>
      </c>
      <c r="I32" s="30"/>
      <c r="J32" s="29">
        <v>1908</v>
      </c>
      <c r="M32"/>
      <c r="N32" s="39"/>
      <c r="O32"/>
      <c r="P32"/>
    </row>
    <row r="33" spans="4:16" ht="12.75">
      <c r="D33" s="3" t="s">
        <v>91</v>
      </c>
      <c r="H33" s="29">
        <v>163</v>
      </c>
      <c r="I33" s="30"/>
      <c r="J33" s="40">
        <v>-905</v>
      </c>
      <c r="M33"/>
      <c r="N33"/>
      <c r="O33"/>
      <c r="P33"/>
    </row>
    <row r="34" spans="4:16" ht="12.75">
      <c r="D34" s="3" t="s">
        <v>92</v>
      </c>
      <c r="H34" s="38">
        <v>-526</v>
      </c>
      <c r="I34" s="30"/>
      <c r="J34" s="38">
        <v>641</v>
      </c>
      <c r="M34"/>
      <c r="N34"/>
      <c r="O34"/>
      <c r="P34"/>
    </row>
    <row r="35" spans="3:10" ht="12.75">
      <c r="C35" s="3" t="s">
        <v>93</v>
      </c>
      <c r="H35" s="29">
        <f>SUM(H29:H34)</f>
        <v>-284</v>
      </c>
      <c r="I35" s="30"/>
      <c r="J35" s="29">
        <f>SUM(J29:J34)</f>
        <v>-2696</v>
      </c>
    </row>
    <row r="36" spans="3:10" ht="12.75">
      <c r="C36" s="3" t="s">
        <v>94</v>
      </c>
      <c r="H36" s="29">
        <v>0</v>
      </c>
      <c r="I36" s="30"/>
      <c r="J36" s="29"/>
    </row>
    <row r="37" spans="3:11" ht="12.75">
      <c r="C37" s="3" t="s">
        <v>95</v>
      </c>
      <c r="H37" s="29">
        <v>3</v>
      </c>
      <c r="I37" s="30"/>
      <c r="J37" s="29">
        <v>33</v>
      </c>
      <c r="K37" s="12"/>
    </row>
    <row r="38" spans="3:11" ht="13.5" thickBot="1">
      <c r="C38" s="16" t="s">
        <v>96</v>
      </c>
      <c r="H38" s="41">
        <f>SUM(H35:H37)</f>
        <v>-281</v>
      </c>
      <c r="I38" s="41">
        <f>SUM(I35:I37)</f>
        <v>0</v>
      </c>
      <c r="J38" s="41">
        <f>SUM(J35:J37)</f>
        <v>-2663</v>
      </c>
      <c r="K38" s="12"/>
    </row>
    <row r="39" spans="8:11" ht="7.5" customHeight="1">
      <c r="H39" s="29"/>
      <c r="I39" s="30"/>
      <c r="J39" s="29"/>
      <c r="K39" s="12"/>
    </row>
    <row r="40" spans="2:10" ht="12.75">
      <c r="B40" s="16" t="s">
        <v>97</v>
      </c>
      <c r="H40" s="29"/>
      <c r="I40" s="30"/>
      <c r="J40" s="29"/>
    </row>
    <row r="41" spans="3:10" ht="12.75">
      <c r="C41" s="3" t="s">
        <v>98</v>
      </c>
      <c r="H41" s="29">
        <v>0</v>
      </c>
      <c r="I41" s="30"/>
      <c r="J41" s="29">
        <v>0</v>
      </c>
    </row>
    <row r="42" spans="3:10" ht="12.75">
      <c r="C42" s="68" t="s">
        <v>99</v>
      </c>
      <c r="D42" s="68"/>
      <c r="E42" s="68"/>
      <c r="F42" s="68"/>
      <c r="G42" s="68"/>
      <c r="H42" s="72">
        <v>3</v>
      </c>
      <c r="I42" s="74"/>
      <c r="J42" s="72">
        <v>0</v>
      </c>
    </row>
    <row r="43" spans="3:10" ht="12.75">
      <c r="C43" s="68"/>
      <c r="D43" s="68"/>
      <c r="E43" s="68"/>
      <c r="F43" s="68"/>
      <c r="G43" s="68"/>
      <c r="H43" s="73"/>
      <c r="I43" s="74"/>
      <c r="J43" s="73"/>
    </row>
    <row r="44" spans="3:10" ht="12.75">
      <c r="C44" s="67" t="s">
        <v>100</v>
      </c>
      <c r="D44" s="68"/>
      <c r="E44" s="68"/>
      <c r="F44" s="68"/>
      <c r="G44" s="68"/>
      <c r="H44" s="69">
        <f>SUM(H41:H43)</f>
        <v>3</v>
      </c>
      <c r="I44" s="71"/>
      <c r="J44" s="69">
        <f>SUM(J41:J43)</f>
        <v>0</v>
      </c>
    </row>
    <row r="45" spans="3:10" ht="13.5" thickBot="1">
      <c r="C45" s="68"/>
      <c r="D45" s="68"/>
      <c r="E45" s="68"/>
      <c r="F45" s="68"/>
      <c r="G45" s="68"/>
      <c r="H45" s="70"/>
      <c r="I45" s="71"/>
      <c r="J45" s="70"/>
    </row>
    <row r="46" spans="3:10" ht="6.75" customHeight="1">
      <c r="C46" s="36"/>
      <c r="D46" s="36"/>
      <c r="E46" s="36"/>
      <c r="F46" s="36"/>
      <c r="G46" s="36"/>
      <c r="H46" s="43"/>
      <c r="I46" s="43"/>
      <c r="J46" s="43"/>
    </row>
    <row r="47" spans="2:10" ht="12.75">
      <c r="B47" s="16" t="s">
        <v>101</v>
      </c>
      <c r="H47" s="29"/>
      <c r="I47" s="30"/>
      <c r="J47" s="29"/>
    </row>
    <row r="48" spans="3:10" ht="12.75">
      <c r="C48" s="3" t="s">
        <v>102</v>
      </c>
      <c r="H48" s="29">
        <v>0</v>
      </c>
      <c r="I48" s="30"/>
      <c r="J48" s="29">
        <v>0</v>
      </c>
    </row>
    <row r="49" spans="3:10" ht="12.75">
      <c r="C49" s="3" t="s">
        <v>103</v>
      </c>
      <c r="H49" s="29">
        <v>0</v>
      </c>
      <c r="I49" s="30"/>
      <c r="J49" s="29">
        <v>0</v>
      </c>
    </row>
    <row r="50" spans="3:10" ht="12.75">
      <c r="C50" s="3" t="s">
        <v>104</v>
      </c>
      <c r="H50" s="29">
        <v>0</v>
      </c>
      <c r="I50" s="30"/>
      <c r="J50" s="29">
        <v>0</v>
      </c>
    </row>
    <row r="51" spans="3:10" ht="13.5" thickBot="1">
      <c r="C51" s="16" t="s">
        <v>105</v>
      </c>
      <c r="H51" s="41">
        <f>SUM(H48:H50)</f>
        <v>0</v>
      </c>
      <c r="I51" s="30"/>
      <c r="J51" s="41">
        <f>SUM(J48:J50)</f>
        <v>0</v>
      </c>
    </row>
    <row r="52" spans="8:10" ht="7.5" customHeight="1">
      <c r="H52" s="29"/>
      <c r="I52" s="30"/>
      <c r="J52" s="29"/>
    </row>
    <row r="53" spans="2:11" ht="12.75">
      <c r="B53" s="16" t="s">
        <v>106</v>
      </c>
      <c r="H53" s="29">
        <v>-278</v>
      </c>
      <c r="I53" s="29"/>
      <c r="J53" s="29">
        <v>-2663</v>
      </c>
      <c r="K53" s="29"/>
    </row>
    <row r="54" spans="2:10" ht="12.75">
      <c r="B54" s="16" t="s">
        <v>107</v>
      </c>
      <c r="H54" s="29">
        <v>785</v>
      </c>
      <c r="I54" s="30"/>
      <c r="J54" s="29">
        <v>3448</v>
      </c>
    </row>
    <row r="55" spans="2:10" ht="13.5" thickBot="1">
      <c r="B55" s="16" t="s">
        <v>108</v>
      </c>
      <c r="H55" s="44">
        <f>SUM(H53:H54)</f>
        <v>507</v>
      </c>
      <c r="I55" s="30"/>
      <c r="J55" s="44">
        <f>SUM(J53:J54)</f>
        <v>785</v>
      </c>
    </row>
    <row r="56" spans="8:10" ht="8.25" customHeight="1" thickTop="1">
      <c r="H56" s="29"/>
      <c r="I56" s="30"/>
      <c r="J56" s="29"/>
    </row>
    <row r="57" spans="2:10" ht="12.75">
      <c r="B57" s="16" t="s">
        <v>109</v>
      </c>
      <c r="H57" s="29"/>
      <c r="I57" s="30"/>
      <c r="J57" s="29"/>
    </row>
    <row r="58" spans="3:10" ht="12.75">
      <c r="C58" s="3" t="s">
        <v>110</v>
      </c>
      <c r="H58" s="29">
        <v>507</v>
      </c>
      <c r="I58" s="30"/>
      <c r="J58" s="29">
        <v>253</v>
      </c>
    </row>
    <row r="59" spans="3:10" ht="12.75">
      <c r="C59" s="3" t="s">
        <v>111</v>
      </c>
      <c r="H59" s="29">
        <v>0</v>
      </c>
      <c r="I59" s="30"/>
      <c r="J59" s="29">
        <v>532</v>
      </c>
    </row>
    <row r="60" spans="8:10" ht="13.5" thickBot="1">
      <c r="H60" s="44">
        <f>SUM(H58:H59)</f>
        <v>507</v>
      </c>
      <c r="I60" s="30"/>
      <c r="J60" s="44">
        <f>SUM(J58:J59)</f>
        <v>785</v>
      </c>
    </row>
    <row r="61" spans="8:10" ht="8.25" customHeight="1" thickTop="1">
      <c r="H61" s="29"/>
      <c r="I61" s="30"/>
      <c r="J61" s="29"/>
    </row>
    <row r="62" spans="8:10" ht="9.75" customHeight="1">
      <c r="H62" s="29"/>
      <c r="I62" s="30"/>
      <c r="J62" s="29"/>
    </row>
    <row r="63" ht="12.75">
      <c r="A63" s="3" t="s">
        <v>128</v>
      </c>
    </row>
    <row r="65" spans="8:10" ht="12.75">
      <c r="H65" s="45"/>
      <c r="I65" s="30"/>
      <c r="J65" s="29"/>
    </row>
  </sheetData>
  <mergeCells count="19">
    <mergeCell ref="H5:H7"/>
    <mergeCell ref="I5:I7"/>
    <mergeCell ref="J5:J7"/>
    <mergeCell ref="D16:G17"/>
    <mergeCell ref="H16:H17"/>
    <mergeCell ref="I16:I17"/>
    <mergeCell ref="J16:J17"/>
    <mergeCell ref="D20:G21"/>
    <mergeCell ref="H20:H21"/>
    <mergeCell ref="I20:I21"/>
    <mergeCell ref="J20:J21"/>
    <mergeCell ref="C42:G43"/>
    <mergeCell ref="H42:H43"/>
    <mergeCell ref="I42:I43"/>
    <mergeCell ref="J42:J43"/>
    <mergeCell ref="C44:G45"/>
    <mergeCell ref="H44:H45"/>
    <mergeCell ref="I44:I45"/>
    <mergeCell ref="J44:J45"/>
  </mergeCells>
  <printOptions/>
  <pageMargins left="0.75" right="0.75" top="0.6" bottom="0.43" header="0.36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5" zoomScaleNormal="75" workbookViewId="0" topLeftCell="A8">
      <selection activeCell="E35" sqref="E35"/>
    </sheetView>
  </sheetViews>
  <sheetFormatPr defaultColWidth="9.140625" defaultRowHeight="12.75"/>
  <cols>
    <col min="5" max="5" width="12.7109375" style="0" customWidth="1"/>
    <col min="6" max="6" width="0.71875" style="0" customWidth="1"/>
    <col min="7" max="7" width="11.8515625" style="0" customWidth="1"/>
    <col min="8" max="8" width="0.71875" style="0" customWidth="1"/>
    <col min="9" max="9" width="12.00390625" style="0" customWidth="1"/>
    <col min="10" max="10" width="0.71875" style="0" customWidth="1"/>
    <col min="11" max="11" width="11.85156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15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16" t="s">
        <v>54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16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16"/>
      <c r="B7" s="3"/>
      <c r="C7" s="3"/>
      <c r="D7" s="3"/>
      <c r="E7" s="79" t="s">
        <v>55</v>
      </c>
      <c r="F7" s="79"/>
      <c r="G7" s="79"/>
      <c r="H7" s="3"/>
      <c r="I7" s="79" t="s">
        <v>56</v>
      </c>
      <c r="J7" s="79"/>
      <c r="K7" s="79"/>
    </row>
    <row r="8" spans="1:11" ht="12.75">
      <c r="A8" s="3"/>
      <c r="B8" s="3"/>
      <c r="C8" s="3"/>
      <c r="D8" s="3"/>
      <c r="E8" s="75" t="s">
        <v>57</v>
      </c>
      <c r="F8" s="17"/>
      <c r="G8" s="75" t="s">
        <v>58</v>
      </c>
      <c r="H8" s="76"/>
      <c r="I8" s="75" t="s">
        <v>59</v>
      </c>
      <c r="J8" s="17"/>
      <c r="K8" s="75" t="s">
        <v>60</v>
      </c>
    </row>
    <row r="9" spans="1:11" ht="12.75">
      <c r="A9" s="3"/>
      <c r="B9" s="3"/>
      <c r="C9" s="3"/>
      <c r="D9" s="3"/>
      <c r="E9" s="75"/>
      <c r="F9" s="17"/>
      <c r="G9" s="75"/>
      <c r="H9" s="76"/>
      <c r="I9" s="75"/>
      <c r="J9" s="17"/>
      <c r="K9" s="75"/>
    </row>
    <row r="10" spans="1:11" ht="12.75">
      <c r="A10" s="3"/>
      <c r="B10" s="3"/>
      <c r="C10" s="3"/>
      <c r="D10" s="3"/>
      <c r="E10" s="75"/>
      <c r="F10" s="17"/>
      <c r="G10" s="75"/>
      <c r="H10" s="76"/>
      <c r="I10" s="75"/>
      <c r="J10" s="17"/>
      <c r="K10" s="75"/>
    </row>
    <row r="11" spans="1:11" ht="12.75">
      <c r="A11" s="3"/>
      <c r="B11" s="3"/>
      <c r="C11" s="3"/>
      <c r="D11" s="3"/>
      <c r="E11" s="18">
        <v>38168</v>
      </c>
      <c r="F11" s="18"/>
      <c r="G11" s="18">
        <v>37802</v>
      </c>
      <c r="H11" s="19"/>
      <c r="I11" s="18">
        <v>38168</v>
      </c>
      <c r="J11" s="18"/>
      <c r="K11" s="18">
        <v>37802</v>
      </c>
    </row>
    <row r="12" spans="1:11" ht="12.75">
      <c r="A12" s="3"/>
      <c r="B12" s="3"/>
      <c r="C12" s="3"/>
      <c r="D12" s="3"/>
      <c r="E12" s="3"/>
      <c r="F12" s="3"/>
      <c r="G12" s="3"/>
      <c r="H12" s="12"/>
      <c r="I12" s="12"/>
      <c r="J12" s="12"/>
      <c r="K12" s="3"/>
    </row>
    <row r="13" spans="1:11" ht="12.75">
      <c r="A13" s="3"/>
      <c r="B13" s="3"/>
      <c r="C13" s="3"/>
      <c r="D13" s="3"/>
      <c r="E13" s="20" t="s">
        <v>61</v>
      </c>
      <c r="F13" s="20"/>
      <c r="G13" s="20" t="s">
        <v>61</v>
      </c>
      <c r="H13" s="12"/>
      <c r="I13" s="20" t="s">
        <v>61</v>
      </c>
      <c r="J13" s="20"/>
      <c r="K13" s="20" t="s">
        <v>61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3" t="s">
        <v>62</v>
      </c>
      <c r="B15" s="3"/>
      <c r="C15" s="3"/>
      <c r="D15" s="3"/>
      <c r="E15" s="21">
        <v>3025</v>
      </c>
      <c r="F15" s="22"/>
      <c r="G15" s="21">
        <v>1197</v>
      </c>
      <c r="H15" s="23"/>
      <c r="I15" s="21">
        <v>9674</v>
      </c>
      <c r="J15" s="22"/>
      <c r="K15" s="21">
        <v>8074</v>
      </c>
    </row>
    <row r="16" spans="1:11" ht="13.5" thickTop="1">
      <c r="A16" s="3"/>
      <c r="B16" s="3"/>
      <c r="C16" s="3"/>
      <c r="D16" s="3"/>
      <c r="E16" s="23"/>
      <c r="F16" s="22"/>
      <c r="G16" s="23"/>
      <c r="H16" s="23"/>
      <c r="I16" s="23"/>
      <c r="J16" s="22"/>
      <c r="K16" s="23"/>
    </row>
    <row r="17" spans="1:11" ht="12.75">
      <c r="A17" s="77" t="s">
        <v>63</v>
      </c>
      <c r="B17" s="77"/>
      <c r="C17" s="77"/>
      <c r="D17" s="77"/>
      <c r="E17" s="54">
        <v>9</v>
      </c>
      <c r="F17" s="55"/>
      <c r="G17" s="54">
        <v>-311</v>
      </c>
      <c r="H17" s="54"/>
      <c r="I17" s="54">
        <v>-1220</v>
      </c>
      <c r="J17" s="55"/>
      <c r="K17" s="54">
        <v>-4307</v>
      </c>
    </row>
    <row r="18" spans="1:11" ht="12.75">
      <c r="A18" s="3"/>
      <c r="B18" s="3"/>
      <c r="C18" s="3"/>
      <c r="D18" s="3"/>
      <c r="E18" s="56"/>
      <c r="F18" s="57"/>
      <c r="G18" s="56"/>
      <c r="H18" s="56"/>
      <c r="I18" s="56"/>
      <c r="J18" s="57"/>
      <c r="K18" s="56"/>
    </row>
    <row r="19" spans="1:11" ht="12.75">
      <c r="A19" s="12" t="s">
        <v>64</v>
      </c>
      <c r="B19" s="12"/>
      <c r="C19" s="12"/>
      <c r="D19" s="12"/>
      <c r="E19" s="57">
        <v>-918</v>
      </c>
      <c r="F19" s="57"/>
      <c r="G19" s="57">
        <v>-919</v>
      </c>
      <c r="H19" s="57"/>
      <c r="I19" s="57">
        <v>-3670</v>
      </c>
      <c r="J19" s="57"/>
      <c r="K19" s="57">
        <v>-3674</v>
      </c>
    </row>
    <row r="20" spans="1:11" ht="12.75">
      <c r="A20" s="3"/>
      <c r="B20" s="3"/>
      <c r="C20" s="3"/>
      <c r="D20" s="3"/>
      <c r="E20" s="56"/>
      <c r="F20" s="57"/>
      <c r="G20" s="56"/>
      <c r="H20" s="56"/>
      <c r="I20" s="56"/>
      <c r="J20" s="57"/>
      <c r="K20" s="56"/>
    </row>
    <row r="21" spans="1:11" ht="12.75">
      <c r="A21" s="12" t="s">
        <v>65</v>
      </c>
      <c r="B21" s="12"/>
      <c r="C21" s="12"/>
      <c r="D21" s="12"/>
      <c r="E21" s="57">
        <v>-1245</v>
      </c>
      <c r="F21" s="57"/>
      <c r="G21" s="57">
        <v>-1248</v>
      </c>
      <c r="H21" s="57"/>
      <c r="I21" s="57">
        <v>-5050</v>
      </c>
      <c r="J21" s="57"/>
      <c r="K21" s="57">
        <v>-5014</v>
      </c>
    </row>
    <row r="22" spans="1:11" ht="12.75">
      <c r="A22" s="3"/>
      <c r="B22" s="3"/>
      <c r="C22" s="3"/>
      <c r="D22" s="3"/>
      <c r="E22" s="56"/>
      <c r="F22" s="56"/>
      <c r="G22" s="56"/>
      <c r="H22" s="56"/>
      <c r="I22" s="56"/>
      <c r="J22" s="56"/>
      <c r="K22" s="56"/>
    </row>
    <row r="23" spans="1:11" ht="12.75">
      <c r="A23" s="12" t="s">
        <v>66</v>
      </c>
      <c r="B23" s="12"/>
      <c r="C23" s="12"/>
      <c r="D23" s="12"/>
      <c r="E23" s="57">
        <v>520</v>
      </c>
      <c r="F23" s="57"/>
      <c r="G23" s="57">
        <f>-H23</f>
        <v>0</v>
      </c>
      <c r="H23" s="57">
        <v>0</v>
      </c>
      <c r="I23" s="57">
        <v>785</v>
      </c>
      <c r="J23" s="57"/>
      <c r="K23" s="57">
        <v>0</v>
      </c>
    </row>
    <row r="24" spans="1:11" ht="12.75">
      <c r="A24" s="12"/>
      <c r="B24" s="12"/>
      <c r="C24" s="12"/>
      <c r="D24" s="12"/>
      <c r="E24" s="58"/>
      <c r="F24" s="57"/>
      <c r="G24" s="58"/>
      <c r="H24" s="57"/>
      <c r="I24" s="58"/>
      <c r="J24" s="57"/>
      <c r="K24" s="58"/>
    </row>
    <row r="25" spans="1:11" ht="12.75">
      <c r="A25" s="12" t="s">
        <v>67</v>
      </c>
      <c r="B25" s="12"/>
      <c r="C25" s="12"/>
      <c r="D25" s="12"/>
      <c r="E25" s="57">
        <f>SUM(E17:E24)</f>
        <v>-1634</v>
      </c>
      <c r="F25" s="57"/>
      <c r="G25" s="57">
        <f>G17+G19+G21+G23</f>
        <v>-2478</v>
      </c>
      <c r="H25" s="57"/>
      <c r="I25" s="57">
        <f>SUM(I17:I23)</f>
        <v>-9155</v>
      </c>
      <c r="J25" s="57"/>
      <c r="K25" s="57">
        <f>K17+K19+K21+K23</f>
        <v>-12995</v>
      </c>
    </row>
    <row r="26" spans="1:11" ht="12.75">
      <c r="A26" s="12"/>
      <c r="B26" s="12"/>
      <c r="C26" s="12"/>
      <c r="D26" s="12"/>
      <c r="E26" s="59"/>
      <c r="F26" s="59"/>
      <c r="G26" s="59"/>
      <c r="H26" s="59"/>
      <c r="I26" s="59"/>
      <c r="J26" s="59"/>
      <c r="K26" s="59"/>
    </row>
    <row r="27" spans="1:11" ht="12.75">
      <c r="A27" s="24" t="s">
        <v>68</v>
      </c>
      <c r="B27" s="24"/>
      <c r="C27" s="24"/>
      <c r="D27" s="24"/>
      <c r="E27" s="60">
        <f>E25</f>
        <v>-1634</v>
      </c>
      <c r="F27" s="60"/>
      <c r="G27" s="60">
        <f>G25</f>
        <v>-2478</v>
      </c>
      <c r="H27" s="60"/>
      <c r="I27" s="60">
        <f>I25</f>
        <v>-9155</v>
      </c>
      <c r="J27" s="60"/>
      <c r="K27" s="60">
        <f>K25</f>
        <v>-12995</v>
      </c>
    </row>
    <row r="28" spans="1:11" ht="12.75">
      <c r="A28" s="3"/>
      <c r="B28" s="3"/>
      <c r="C28" s="3"/>
      <c r="D28" s="3"/>
      <c r="E28" s="25"/>
      <c r="F28" s="26"/>
      <c r="G28" s="25"/>
      <c r="H28" s="25"/>
      <c r="I28" s="25"/>
      <c r="J28" s="26"/>
      <c r="K28" s="25"/>
    </row>
    <row r="29" spans="1:11" ht="12.75">
      <c r="A29" s="3"/>
      <c r="B29" s="3"/>
      <c r="C29" s="3"/>
      <c r="D29" s="3"/>
      <c r="E29" s="27"/>
      <c r="F29" s="28"/>
      <c r="G29" s="27"/>
      <c r="H29" s="27"/>
      <c r="I29" s="27"/>
      <c r="J29" s="28"/>
      <c r="K29" s="27"/>
    </row>
    <row r="30" spans="1:12" ht="12.75">
      <c r="A30" s="3" t="s">
        <v>69</v>
      </c>
      <c r="B30" s="3"/>
      <c r="C30" s="3"/>
      <c r="D30" s="3"/>
      <c r="E30" s="61">
        <f>E27/83415*100</f>
        <v>-1.9588802973086374</v>
      </c>
      <c r="F30" s="62"/>
      <c r="G30" s="61">
        <f>G27/83415*100</f>
        <v>-2.9706887250494516</v>
      </c>
      <c r="H30" s="61"/>
      <c r="I30" s="61">
        <f>I27/83415*100</f>
        <v>-10.975244260624589</v>
      </c>
      <c r="J30" s="62"/>
      <c r="K30" s="61">
        <f>K27/83415*100</f>
        <v>-15.578732841815022</v>
      </c>
      <c r="L30" s="63"/>
    </row>
    <row r="31" spans="1:11" ht="12.75">
      <c r="A31" s="3"/>
      <c r="B31" s="3"/>
      <c r="C31" s="3"/>
      <c r="D31" s="3"/>
      <c r="E31" s="3"/>
      <c r="F31" s="12"/>
      <c r="G31" s="29"/>
      <c r="H31" s="29"/>
      <c r="I31" s="29"/>
      <c r="J31" s="30"/>
      <c r="K31" s="29"/>
    </row>
    <row r="32" spans="1:11" ht="12.75">
      <c r="A32" s="3"/>
      <c r="B32" s="3"/>
      <c r="C32" s="3"/>
      <c r="D32" s="3"/>
      <c r="E32" s="3"/>
      <c r="F32" s="12"/>
      <c r="G32" s="3"/>
      <c r="H32" s="3"/>
      <c r="I32" s="3"/>
      <c r="J32" s="3"/>
      <c r="K32" s="3"/>
    </row>
    <row r="33" spans="1:11" ht="12.75">
      <c r="A33" s="78" t="s">
        <v>70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 ht="12.7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1:11" ht="12.75">
      <c r="A35" s="3"/>
      <c r="B35" s="3"/>
      <c r="C35" s="3"/>
      <c r="D35" s="3"/>
      <c r="E35" s="3"/>
      <c r="F35" s="12"/>
      <c r="G35" s="3"/>
      <c r="H35" s="3"/>
      <c r="I35" s="3"/>
      <c r="J35" s="3"/>
      <c r="K35" s="3"/>
    </row>
    <row r="36" spans="1:11" ht="12.75">
      <c r="A36" s="3"/>
      <c r="B36" s="3"/>
      <c r="C36" s="3"/>
      <c r="D36" s="3"/>
      <c r="E36" s="3"/>
      <c r="F36" s="12"/>
      <c r="G36" s="3"/>
      <c r="H36" s="3"/>
      <c r="I36" s="3"/>
      <c r="J36" s="3"/>
      <c r="K36" s="3"/>
    </row>
    <row r="37" spans="1:11" ht="12.75">
      <c r="A37" s="3"/>
      <c r="B37" s="3"/>
      <c r="C37" s="3"/>
      <c r="D37" s="3"/>
      <c r="E37" s="3"/>
      <c r="F37" s="12"/>
      <c r="G37" s="3"/>
      <c r="H37" s="3"/>
      <c r="I37" s="3"/>
      <c r="J37" s="3"/>
      <c r="K37" s="3"/>
    </row>
    <row r="38" spans="1:11" ht="12.75">
      <c r="A38" s="3"/>
      <c r="B38" s="3"/>
      <c r="C38" s="3"/>
      <c r="D38" s="3"/>
      <c r="E38" s="3"/>
      <c r="F38" s="12"/>
      <c r="G38" s="3"/>
      <c r="H38" s="3"/>
      <c r="I38" s="3"/>
      <c r="J38" s="3"/>
      <c r="K38" s="3"/>
    </row>
    <row r="39" spans="1:11" ht="12.75">
      <c r="A39" s="3"/>
      <c r="B39" s="3"/>
      <c r="C39" s="3"/>
      <c r="D39" s="3"/>
      <c r="E39" s="3"/>
      <c r="F39" s="12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12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12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12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12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12"/>
      <c r="G44" s="3"/>
      <c r="H44" s="3"/>
      <c r="I44" s="3"/>
      <c r="J44" s="3"/>
      <c r="K44" s="3"/>
    </row>
  </sheetData>
  <mergeCells count="9">
    <mergeCell ref="A17:D17"/>
    <mergeCell ref="A33:K34"/>
    <mergeCell ref="E7:G7"/>
    <mergeCell ref="I7:K7"/>
    <mergeCell ref="E8:E10"/>
    <mergeCell ref="G8:G10"/>
    <mergeCell ref="H8:H10"/>
    <mergeCell ref="I8:I10"/>
    <mergeCell ref="K8:K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75" zoomScaleNormal="75" workbookViewId="0" topLeftCell="B4">
      <selection activeCell="D51" sqref="D51"/>
    </sheetView>
  </sheetViews>
  <sheetFormatPr defaultColWidth="9.140625" defaultRowHeight="12.75"/>
  <cols>
    <col min="1" max="1" width="0" style="0" hidden="1" customWidth="1"/>
    <col min="3" max="3" width="15.7109375" style="0" customWidth="1"/>
    <col min="4" max="4" width="12.7109375" style="0" customWidth="1"/>
    <col min="5" max="5" width="0.71875" style="0" customWidth="1"/>
    <col min="6" max="6" width="11.00390625" style="0" customWidth="1"/>
    <col min="7" max="7" width="0.9921875" style="0" customWidth="1"/>
    <col min="8" max="8" width="9.7109375" style="0" customWidth="1"/>
    <col min="9" max="9" width="0.9921875" style="0" customWidth="1"/>
    <col min="10" max="10" width="14.8515625" style="0" customWidth="1"/>
    <col min="11" max="11" width="1.1484375" style="0" customWidth="1"/>
    <col min="12" max="13" width="0" style="0" hidden="1" customWidth="1"/>
    <col min="14" max="14" width="10.8515625" style="0" customWidth="1"/>
  </cols>
  <sheetData>
    <row r="1" spans="1:1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>
      <c r="A2" s="3"/>
      <c r="B2" s="15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16" t="s">
        <v>112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3"/>
      <c r="B5" s="16" t="s">
        <v>113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75" t="s">
        <v>40</v>
      </c>
      <c r="E7" s="2"/>
      <c r="F7" s="75" t="s">
        <v>42</v>
      </c>
      <c r="G7" s="2"/>
      <c r="H7" s="75" t="s">
        <v>44</v>
      </c>
      <c r="I7" s="2"/>
      <c r="J7" s="75" t="s">
        <v>114</v>
      </c>
      <c r="K7" s="17"/>
      <c r="L7" s="75" t="s">
        <v>115</v>
      </c>
      <c r="M7" s="2"/>
      <c r="N7" s="75" t="s">
        <v>116</v>
      </c>
    </row>
    <row r="8" spans="1:14" ht="12.75">
      <c r="A8" s="3"/>
      <c r="B8" s="3"/>
      <c r="C8" s="3"/>
      <c r="D8" s="75"/>
      <c r="E8" s="7"/>
      <c r="F8" s="75"/>
      <c r="G8" s="7"/>
      <c r="H8" s="75"/>
      <c r="I8" s="7"/>
      <c r="J8" s="75"/>
      <c r="K8" s="17"/>
      <c r="L8" s="75"/>
      <c r="M8" s="7"/>
      <c r="N8" s="75"/>
    </row>
    <row r="9" spans="1:14" ht="12.75">
      <c r="A9" s="3"/>
      <c r="B9" s="3"/>
      <c r="C9" s="3"/>
      <c r="D9" s="46" t="s">
        <v>61</v>
      </c>
      <c r="E9" s="2"/>
      <c r="F9" s="46" t="s">
        <v>61</v>
      </c>
      <c r="G9" s="2"/>
      <c r="H9" s="46" t="s">
        <v>61</v>
      </c>
      <c r="I9" s="2"/>
      <c r="J9" s="46" t="s">
        <v>61</v>
      </c>
      <c r="K9" s="48"/>
      <c r="L9" s="46" t="s">
        <v>61</v>
      </c>
      <c r="M9" s="2"/>
      <c r="N9" s="46" t="s">
        <v>61</v>
      </c>
    </row>
    <row r="10" spans="1:14" ht="12.75" hidden="1">
      <c r="A10" s="3"/>
      <c r="B10" s="16" t="s">
        <v>117</v>
      </c>
      <c r="C10" s="3"/>
      <c r="D10" s="48"/>
      <c r="E10" s="16"/>
      <c r="F10" s="48"/>
      <c r="G10" s="16"/>
      <c r="H10" s="24"/>
      <c r="I10" s="16"/>
      <c r="J10" s="48"/>
      <c r="K10" s="48"/>
      <c r="L10" s="48"/>
      <c r="M10" s="16"/>
      <c r="N10" s="48"/>
    </row>
    <row r="11" spans="1:14" ht="12.75" hidden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2.75" hidden="1">
      <c r="A12" s="3"/>
      <c r="B12" s="16" t="s">
        <v>118</v>
      </c>
      <c r="C12" s="3"/>
      <c r="D12" s="29">
        <v>83415</v>
      </c>
      <c r="E12" s="29"/>
      <c r="F12" s="29">
        <v>15</v>
      </c>
      <c r="G12" s="29"/>
      <c r="H12" s="29">
        <v>1875</v>
      </c>
      <c r="I12" s="29"/>
      <c r="J12" s="29">
        <v>-152411</v>
      </c>
      <c r="K12" s="29"/>
      <c r="L12" s="29"/>
      <c r="M12" s="29"/>
      <c r="N12" s="29">
        <f>D12+F12+H12+J12</f>
        <v>-67106</v>
      </c>
    </row>
    <row r="13" spans="1:14" ht="12.75" hidden="1">
      <c r="A13" s="3"/>
      <c r="B13" s="3" t="s">
        <v>119</v>
      </c>
      <c r="C13" s="3"/>
      <c r="D13" s="29">
        <v>0</v>
      </c>
      <c r="E13" s="29"/>
      <c r="F13" s="29">
        <v>0</v>
      </c>
      <c r="G13" s="29"/>
      <c r="H13" s="29">
        <v>-1875</v>
      </c>
      <c r="I13" s="29"/>
      <c r="J13" s="29">
        <v>1875</v>
      </c>
      <c r="K13" s="29"/>
      <c r="L13" s="29"/>
      <c r="M13" s="29"/>
      <c r="N13" s="29">
        <f>D13+F13+H13+J13</f>
        <v>0</v>
      </c>
    </row>
    <row r="14" spans="1:14" ht="12.75" hidden="1">
      <c r="A14" s="3"/>
      <c r="B14" s="3" t="s">
        <v>120</v>
      </c>
      <c r="C14" s="3"/>
      <c r="D14" s="29">
        <v>0</v>
      </c>
      <c r="E14" s="29"/>
      <c r="F14" s="29">
        <v>0</v>
      </c>
      <c r="G14" s="29"/>
      <c r="H14" s="29">
        <v>0</v>
      </c>
      <c r="I14" s="29"/>
      <c r="J14" s="29">
        <v>-48807.5</v>
      </c>
      <c r="K14" s="29"/>
      <c r="L14" s="29"/>
      <c r="M14" s="29"/>
      <c r="N14" s="29">
        <f>D14+F14+H14+J14</f>
        <v>-48807.5</v>
      </c>
    </row>
    <row r="15" spans="1:14" ht="12.75" hidden="1">
      <c r="A15" s="3"/>
      <c r="B15" s="3"/>
      <c r="C15" s="3"/>
      <c r="D15" s="38"/>
      <c r="E15" s="30"/>
      <c r="F15" s="38"/>
      <c r="G15" s="30"/>
      <c r="H15" s="38"/>
      <c r="I15" s="30"/>
      <c r="J15" s="38"/>
      <c r="K15" s="30"/>
      <c r="L15" s="30"/>
      <c r="M15" s="30"/>
      <c r="N15" s="38"/>
    </row>
    <row r="16" spans="1:14" ht="12.75">
      <c r="A16" s="3"/>
      <c r="B16" s="82" t="s">
        <v>121</v>
      </c>
      <c r="C16" s="80"/>
      <c r="D16" s="81">
        <f>SUM(D12:D15)</f>
        <v>83415</v>
      </c>
      <c r="E16" s="74"/>
      <c r="F16" s="81">
        <v>15</v>
      </c>
      <c r="G16" s="74"/>
      <c r="H16" s="81">
        <f>SUM(H12:H15)</f>
        <v>0</v>
      </c>
      <c r="I16" s="74"/>
      <c r="J16" s="81">
        <v>-212339</v>
      </c>
      <c r="K16" s="42"/>
      <c r="L16" s="81">
        <v>0</v>
      </c>
      <c r="M16" s="74"/>
      <c r="N16" s="81">
        <f>D16+F16+H16+J16+L16</f>
        <v>-128909</v>
      </c>
    </row>
    <row r="17" spans="1:14" ht="9" customHeight="1">
      <c r="A17" s="3"/>
      <c r="B17" s="80"/>
      <c r="C17" s="80"/>
      <c r="D17" s="72"/>
      <c r="E17" s="74"/>
      <c r="F17" s="74"/>
      <c r="G17" s="74"/>
      <c r="H17" s="74"/>
      <c r="I17" s="74"/>
      <c r="J17" s="74"/>
      <c r="K17" s="42"/>
      <c r="L17" s="74"/>
      <c r="M17" s="74"/>
      <c r="N17" s="74"/>
    </row>
    <row r="18" spans="1:14" ht="10.5" customHeight="1">
      <c r="A18" s="3"/>
      <c r="B18" s="3"/>
      <c r="C18" s="3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ht="12.75">
      <c r="A19" s="3"/>
      <c r="B19" s="3"/>
      <c r="C19" s="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2.75">
      <c r="A20" s="3"/>
      <c r="B20" s="3" t="s">
        <v>122</v>
      </c>
      <c r="C20" s="3"/>
      <c r="D20" s="29"/>
      <c r="E20" s="29"/>
      <c r="F20" s="29"/>
      <c r="G20" s="29"/>
      <c r="H20" s="29"/>
      <c r="I20" s="29"/>
      <c r="J20" s="29">
        <v>-9155</v>
      </c>
      <c r="K20" s="29"/>
      <c r="L20" s="29"/>
      <c r="M20" s="29"/>
      <c r="N20" s="29">
        <f>D20+F20+H20+J20</f>
        <v>-9155</v>
      </c>
    </row>
    <row r="21" spans="1:14" ht="9" customHeight="1">
      <c r="A21" s="3"/>
      <c r="B21" s="3"/>
      <c r="C21" s="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3.5" thickBot="1">
      <c r="A22" s="3"/>
      <c r="B22" s="16" t="s">
        <v>123</v>
      </c>
      <c r="C22" s="3"/>
      <c r="D22" s="41">
        <f>SUM(D16:D21)</f>
        <v>83415</v>
      </c>
      <c r="E22" s="30"/>
      <c r="F22" s="41">
        <f>SUM(F16:F21)</f>
        <v>15</v>
      </c>
      <c r="G22" s="30"/>
      <c r="H22" s="41">
        <f>SUM(H16:H21)</f>
        <v>0</v>
      </c>
      <c r="I22" s="30"/>
      <c r="J22" s="41">
        <f>SUM(J16:J21)</f>
        <v>-221494</v>
      </c>
      <c r="K22" s="41"/>
      <c r="L22" s="41">
        <f>SUM(L16:L21)</f>
        <v>0</v>
      </c>
      <c r="M22" s="41"/>
      <c r="N22" s="41">
        <f>SUM(N16:N21)</f>
        <v>-138064</v>
      </c>
    </row>
    <row r="23" spans="1:14" ht="12.75">
      <c r="A23" s="3"/>
      <c r="B23" s="3"/>
      <c r="C23" s="3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2.75">
      <c r="A24" s="3"/>
      <c r="B24" s="3"/>
      <c r="C24" s="3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2.75" hidden="1">
      <c r="A25" s="3"/>
      <c r="B25" s="16" t="s">
        <v>112</v>
      </c>
      <c r="C25" s="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2.75" hidden="1">
      <c r="A26" s="3"/>
      <c r="B26" s="16" t="s">
        <v>124</v>
      </c>
      <c r="C26" s="3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2.75" hidden="1">
      <c r="A27" s="3"/>
      <c r="B27" s="16"/>
      <c r="C27" s="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ht="12.75" hidden="1">
      <c r="A28" s="3"/>
      <c r="B28" s="3"/>
      <c r="C28" s="3"/>
      <c r="D28" s="75" t="s">
        <v>40</v>
      </c>
      <c r="E28" s="16"/>
      <c r="F28" s="75" t="s">
        <v>42</v>
      </c>
      <c r="G28" s="16"/>
      <c r="H28" s="75" t="s">
        <v>44</v>
      </c>
      <c r="I28" s="16"/>
      <c r="J28" s="75" t="s">
        <v>114</v>
      </c>
      <c r="K28" s="17"/>
      <c r="L28" s="50"/>
      <c r="M28" s="16"/>
      <c r="N28" s="75" t="s">
        <v>116</v>
      </c>
    </row>
    <row r="29" spans="1:14" ht="12.75" hidden="1">
      <c r="A29" s="3"/>
      <c r="B29" s="3"/>
      <c r="C29" s="3"/>
      <c r="D29" s="75"/>
      <c r="E29" s="3"/>
      <c r="F29" s="75"/>
      <c r="G29" s="3"/>
      <c r="H29" s="75"/>
      <c r="I29" s="3"/>
      <c r="J29" s="75"/>
      <c r="K29" s="17"/>
      <c r="L29" s="50"/>
      <c r="M29" s="3"/>
      <c r="N29" s="75"/>
    </row>
    <row r="30" spans="1:14" ht="12.75" hidden="1">
      <c r="A30" s="3"/>
      <c r="B30" s="3"/>
      <c r="C30" s="3"/>
      <c r="D30" s="46" t="s">
        <v>61</v>
      </c>
      <c r="E30" s="16"/>
      <c r="F30" s="46" t="s">
        <v>61</v>
      </c>
      <c r="G30" s="16"/>
      <c r="H30" s="47" t="s">
        <v>61</v>
      </c>
      <c r="I30" s="16"/>
      <c r="J30" s="46" t="s">
        <v>61</v>
      </c>
      <c r="K30" s="48"/>
      <c r="L30" s="51"/>
      <c r="M30" s="16"/>
      <c r="N30" s="46" t="s">
        <v>61</v>
      </c>
    </row>
    <row r="31" spans="1:14" ht="12.75" hidden="1">
      <c r="A31" s="3"/>
      <c r="B31" s="16" t="s">
        <v>117</v>
      </c>
      <c r="C31" s="3"/>
      <c r="D31" s="48"/>
      <c r="E31" s="16"/>
      <c r="F31" s="48"/>
      <c r="G31" s="16"/>
      <c r="H31" s="24"/>
      <c r="I31" s="16"/>
      <c r="J31" s="48"/>
      <c r="K31" s="48"/>
      <c r="L31" s="51"/>
      <c r="M31" s="16"/>
      <c r="N31" s="48"/>
    </row>
    <row r="32" spans="1:14" ht="12.75" hidden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29"/>
      <c r="M32" s="3"/>
      <c r="N32" s="3"/>
    </row>
    <row r="33" spans="1:14" ht="12.75" hidden="1">
      <c r="A33" s="3"/>
      <c r="B33" s="16" t="s">
        <v>125</v>
      </c>
      <c r="C33" s="3"/>
      <c r="D33" s="29">
        <v>83415</v>
      </c>
      <c r="E33" s="29"/>
      <c r="F33" s="29">
        <v>15</v>
      </c>
      <c r="G33" s="29"/>
      <c r="H33" s="29">
        <v>1875</v>
      </c>
      <c r="I33" s="29"/>
      <c r="J33" s="29">
        <v>-126157</v>
      </c>
      <c r="K33" s="29"/>
      <c r="L33" s="29"/>
      <c r="M33" s="29"/>
      <c r="N33" s="29">
        <f>D33+F33+H33+J33</f>
        <v>-40852</v>
      </c>
    </row>
    <row r="34" spans="1:14" ht="12.75" hidden="1">
      <c r="A34" s="3"/>
      <c r="B34" s="3" t="s">
        <v>120</v>
      </c>
      <c r="C34" s="3"/>
      <c r="D34" s="38">
        <v>0</v>
      </c>
      <c r="E34" s="29"/>
      <c r="F34" s="38">
        <v>0</v>
      </c>
      <c r="G34" s="29"/>
      <c r="H34" s="38">
        <v>0</v>
      </c>
      <c r="I34" s="29"/>
      <c r="J34" s="38">
        <v>-26254</v>
      </c>
      <c r="K34" s="30"/>
      <c r="L34" s="30"/>
      <c r="M34" s="29"/>
      <c r="N34" s="38">
        <f>D34+F34+H34+J34</f>
        <v>-26254</v>
      </c>
    </row>
    <row r="35" spans="1:14" ht="12.75" hidden="1">
      <c r="A35" s="3"/>
      <c r="B35" s="3"/>
      <c r="C35" s="3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2.75">
      <c r="A36" s="3"/>
      <c r="B36" s="80" t="s">
        <v>126</v>
      </c>
      <c r="C36" s="80"/>
      <c r="D36" s="74">
        <f>SUM(D33:D35)</f>
        <v>83415</v>
      </c>
      <c r="E36" s="74"/>
      <c r="F36" s="74">
        <f>SUM(F33:F35)</f>
        <v>15</v>
      </c>
      <c r="G36" s="74"/>
      <c r="H36" s="74">
        <v>0</v>
      </c>
      <c r="I36" s="74"/>
      <c r="J36" s="74">
        <v>-199344</v>
      </c>
      <c r="K36" s="42"/>
      <c r="L36" s="74">
        <v>0</v>
      </c>
      <c r="M36" s="74"/>
      <c r="N36" s="74">
        <f>D36+F36+H36+J36+L36</f>
        <v>-115914</v>
      </c>
    </row>
    <row r="37" spans="1:14" ht="12.75">
      <c r="A37" s="3"/>
      <c r="B37" s="80"/>
      <c r="C37" s="80"/>
      <c r="D37" s="72"/>
      <c r="E37" s="74"/>
      <c r="F37" s="74"/>
      <c r="G37" s="74"/>
      <c r="H37" s="74"/>
      <c r="I37" s="74"/>
      <c r="J37" s="74"/>
      <c r="K37" s="42"/>
      <c r="L37" s="74"/>
      <c r="M37" s="74"/>
      <c r="N37" s="74"/>
    </row>
    <row r="38" spans="1:14" ht="9" customHeight="1">
      <c r="A38" s="3"/>
      <c r="B38" s="49"/>
      <c r="C38" s="49"/>
      <c r="D38" s="37"/>
      <c r="E38" s="42"/>
      <c r="F38" s="42"/>
      <c r="G38" s="42"/>
      <c r="H38" s="42"/>
      <c r="I38" s="42"/>
      <c r="J38" s="42"/>
      <c r="K38" s="42"/>
      <c r="L38" s="42"/>
      <c r="M38" s="42"/>
      <c r="N38" s="52"/>
    </row>
    <row r="39" spans="1:14" ht="12.75">
      <c r="A39" s="3"/>
      <c r="B39" s="35" t="s">
        <v>119</v>
      </c>
      <c r="C39" s="49"/>
      <c r="D39" s="37"/>
      <c r="E39" s="42"/>
      <c r="F39" s="42"/>
      <c r="G39" s="42"/>
      <c r="H39" s="42">
        <v>0</v>
      </c>
      <c r="I39" s="42"/>
      <c r="J39" s="42">
        <v>0</v>
      </c>
      <c r="K39" s="42"/>
      <c r="L39" s="42"/>
      <c r="M39" s="42"/>
      <c r="N39" s="52">
        <f>D39+F39+H39+J39+L39</f>
        <v>0</v>
      </c>
    </row>
    <row r="40" spans="1:14" ht="12.75">
      <c r="A40" s="3"/>
      <c r="B40" s="3"/>
      <c r="C40" s="3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52"/>
    </row>
    <row r="41" spans="1:14" ht="12.75">
      <c r="A41" s="3"/>
      <c r="B41" s="3" t="s">
        <v>120</v>
      </c>
      <c r="C41" s="3"/>
      <c r="D41" s="29"/>
      <c r="E41" s="29"/>
      <c r="F41" s="29"/>
      <c r="G41" s="29"/>
      <c r="H41" s="29"/>
      <c r="I41" s="29"/>
      <c r="J41" s="29">
        <v>-12995</v>
      </c>
      <c r="K41" s="29"/>
      <c r="L41" s="29">
        <v>0</v>
      </c>
      <c r="M41" s="29"/>
      <c r="N41" s="29">
        <f>D41+F41+H41+J41+L41</f>
        <v>-12995</v>
      </c>
    </row>
    <row r="42" spans="1:14" ht="12.75">
      <c r="A42" s="3"/>
      <c r="B42" s="3"/>
      <c r="C42" s="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3.5" thickBot="1">
      <c r="A43" s="3"/>
      <c r="B43" s="16" t="s">
        <v>127</v>
      </c>
      <c r="C43" s="3"/>
      <c r="D43" s="41">
        <f>SUM(D36:D42)</f>
        <v>83415</v>
      </c>
      <c r="E43" s="30"/>
      <c r="F43" s="41">
        <f>SUM(F36:F42)</f>
        <v>15</v>
      </c>
      <c r="G43" s="30"/>
      <c r="H43" s="41">
        <f>SUM(H36:H42)</f>
        <v>0</v>
      </c>
      <c r="I43" s="30"/>
      <c r="J43" s="41">
        <f>SUM(J36:J42)</f>
        <v>-212339</v>
      </c>
      <c r="K43" s="41"/>
      <c r="L43" s="41">
        <f>SUM(L36:L42)</f>
        <v>0</v>
      </c>
      <c r="M43" s="41"/>
      <c r="N43" s="41">
        <f>SUM(N36:N42)</f>
        <v>-128909</v>
      </c>
    </row>
    <row r="44" spans="1:1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2.75">
      <c r="A46" s="3"/>
      <c r="B46" t="s">
        <v>128</v>
      </c>
      <c r="M46" s="3"/>
      <c r="N46" s="3"/>
    </row>
    <row r="47" spans="1:14" ht="12.75">
      <c r="A47" s="3"/>
      <c r="M47" s="3"/>
      <c r="N47" s="3"/>
    </row>
    <row r="48" spans="1:14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2.75">
      <c r="A49" s="3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3"/>
      <c r="N49" s="3"/>
    </row>
    <row r="50" spans="1:14" ht="12.75">
      <c r="A50" s="3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3"/>
      <c r="N50" s="3"/>
    </row>
  </sheetData>
  <mergeCells count="34">
    <mergeCell ref="D7:D8"/>
    <mergeCell ref="F7:F8"/>
    <mergeCell ref="H7:H8"/>
    <mergeCell ref="J7:J8"/>
    <mergeCell ref="L7:L8"/>
    <mergeCell ref="N7:N8"/>
    <mergeCell ref="B16:C17"/>
    <mergeCell ref="D16:D17"/>
    <mergeCell ref="E16:E17"/>
    <mergeCell ref="F16:F17"/>
    <mergeCell ref="G16:G17"/>
    <mergeCell ref="H16:H17"/>
    <mergeCell ref="I16:I17"/>
    <mergeCell ref="J16:J17"/>
    <mergeCell ref="E36:E37"/>
    <mergeCell ref="F36:F37"/>
    <mergeCell ref="N16:N17"/>
    <mergeCell ref="D28:D29"/>
    <mergeCell ref="F28:F29"/>
    <mergeCell ref="H28:H29"/>
    <mergeCell ref="J28:J29"/>
    <mergeCell ref="N28:N29"/>
    <mergeCell ref="L16:L17"/>
    <mergeCell ref="M16:M17"/>
    <mergeCell ref="L36:L37"/>
    <mergeCell ref="M36:M37"/>
    <mergeCell ref="N36:N37"/>
    <mergeCell ref="B49:L50"/>
    <mergeCell ref="G36:G37"/>
    <mergeCell ref="H36:H37"/>
    <mergeCell ref="I36:I37"/>
    <mergeCell ref="J36:J37"/>
    <mergeCell ref="B36:C37"/>
    <mergeCell ref="D36:D37"/>
  </mergeCell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Key Heights</cp:lastModifiedBy>
  <cp:lastPrinted>2004-08-27T11:12:32Z</cp:lastPrinted>
  <dcterms:created xsi:type="dcterms:W3CDTF">2004-08-18T03:34:04Z</dcterms:created>
  <dcterms:modified xsi:type="dcterms:W3CDTF">2004-08-27T11:21:12Z</dcterms:modified>
  <cp:category/>
  <cp:version/>
  <cp:contentType/>
  <cp:contentStatus/>
</cp:coreProperties>
</file>